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9" activeTab="9"/>
  </bookViews>
  <sheets>
    <sheet name="目录" sheetId="21" r:id="rId1"/>
    <sheet name="收支预算总表（附件1）" sheetId="10" r:id="rId2"/>
    <sheet name="财政拨款收支总表（附件2）" sheetId="2" r:id="rId3"/>
    <sheet name="部门支出预算总表（附件3）" sheetId="3" r:id="rId4"/>
    <sheet name="部门收入预算总表（附件4）" sheetId="4" r:id="rId5"/>
    <sheet name="2020年一般公共预算支出预算表（附件5）" sheetId="5" r:id="rId6"/>
    <sheet name="基本支出经济分类（分性质）（附件6）" sheetId="11" r:id="rId7"/>
    <sheet name="一般公共预算基本支出按功能科目分类（附件7）" sheetId="6" r:id="rId8"/>
    <sheet name="一般公共预算基本支出按经济分类（附件8）" sheetId="7" r:id="rId9"/>
    <sheet name="政府预算支出经济分类（附件9）" sheetId="12" r:id="rId10"/>
    <sheet name="“三公”经费预算表（附件10）" sheetId="9" r:id="rId11"/>
    <sheet name="政府性基金预算支出（附件11）" sheetId="13" r:id="rId12"/>
    <sheet name="政府性基金预算收入表（附件12）" sheetId="14" r:id="rId13"/>
    <sheet name="政府基金预算收入支出总表（附件13）" sheetId="15" r:id="rId14"/>
    <sheet name="国有资本经营收入支出总表（附件14）" sheetId="16" r:id="rId15"/>
    <sheet name="国有资本经营收入表（附件15）" sheetId="17" r:id="rId16"/>
    <sheet name="国有资本经营支出表（附件16）" sheetId="18" r:id="rId17"/>
    <sheet name="项目绩效目标简表（附件17）" sheetId="19" r:id="rId18"/>
    <sheet name="部门整体支出绩效目标表（附件18）" sheetId="20" r:id="rId19"/>
  </sheets>
  <definedNames>
    <definedName name="_xlnm.Print_Area" localSheetId="10">'“三公”经费预算表（附件10）'!$A$1:$F$6</definedName>
    <definedName name="_xlnm.Print_Area" localSheetId="5">'2020年一般公共预算支出预算表（附件5）'!$A$1:$J$37</definedName>
    <definedName name="_xlnm.Print_Area" localSheetId="4">'部门收入预算总表（附件4）'!$A$1:$K$8</definedName>
    <definedName name="_xlnm.Print_Area" localSheetId="3">'部门支出预算总表（附件3）'!$A$1:$R$37</definedName>
    <definedName name="_xlnm.Print_Area" localSheetId="2">'财政拨款收支总表（附件2）'!$A$1:$F$28</definedName>
    <definedName name="_xlnm.Print_Area" localSheetId="7">'一般公共预算基本支出按功能科目分类（附件7）'!$A$1:$H$12</definedName>
    <definedName name="_xlnm.Print_Area" localSheetId="8">'一般公共预算基本支出按经济分类（附件8）'!$A$1:$B$41</definedName>
    <definedName name="_xlnm.Print_Area">#N/A</definedName>
    <definedName name="_xlnm.Print_Titles" localSheetId="10">'“三公”经费预算表（附件10）'!$1:$5</definedName>
    <definedName name="_xlnm.Print_Titles" localSheetId="5">'2020年一般公共预算支出预算表（附件5）'!$1:$6</definedName>
    <definedName name="_xlnm.Print_Titles" localSheetId="4">'部门收入预算总表（附件4）'!$1:$6</definedName>
    <definedName name="_xlnm.Print_Titles" localSheetId="3">'部门支出预算总表（附件3）'!$1:$6</definedName>
    <definedName name="_xlnm.Print_Titles" localSheetId="2">'财政拨款收支总表（附件2）'!$1:$5</definedName>
    <definedName name="_xlnm.Print_Titles" localSheetId="7">'一般公共预算基本支出按功能科目分类（附件7）'!$1:$5</definedName>
    <definedName name="_xlnm.Print_Titles" localSheetId="8">'一般公共预算基本支出按经济分类（附件8）'!$1:$4</definedName>
    <definedName name="_xlnm.Print_Titles" hidden="1">#N/A</definedName>
  </definedNames>
  <calcPr calcId="144525"/>
</workbook>
</file>

<file path=xl/comments1.xml><?xml version="1.0" encoding="utf-8"?>
<comments xmlns="http://schemas.openxmlformats.org/spreadsheetml/2006/main">
  <authors>
    <author>PC</author>
  </authors>
  <commentList>
    <comment ref="E11" authorId="0">
      <text>
        <r>
          <rPr>
            <b/>
            <sz val="9"/>
            <rFont val="宋体"/>
            <charset val="134"/>
          </rPr>
          <t>PC:</t>
        </r>
        <r>
          <rPr>
            <sz val="9"/>
            <rFont val="宋体"/>
            <charset val="134"/>
          </rPr>
          <t xml:space="preserve">
经济发展专项
</t>
        </r>
      </text>
    </comment>
    <comment ref="E12" authorId="0">
      <text>
        <r>
          <rPr>
            <b/>
            <sz val="9"/>
            <rFont val="宋体"/>
            <charset val="134"/>
          </rPr>
          <t>PC:</t>
        </r>
        <r>
          <rPr>
            <sz val="9"/>
            <rFont val="宋体"/>
            <charset val="134"/>
          </rPr>
          <t xml:space="preserve">
一般专项综合治理专项
</t>
        </r>
      </text>
    </comment>
    <comment ref="E18" authorId="0">
      <text>
        <r>
          <rPr>
            <b/>
            <sz val="9"/>
            <rFont val="宋体"/>
            <charset val="134"/>
          </rPr>
          <t>PC:</t>
        </r>
        <r>
          <rPr>
            <sz val="9"/>
            <rFont val="宋体"/>
            <charset val="134"/>
          </rPr>
          <t xml:space="preserve">
一般专项，其他专项</t>
        </r>
      </text>
    </comment>
    <comment ref="A26" authorId="0">
      <text>
        <r>
          <rPr>
            <b/>
            <sz val="9"/>
            <rFont val="宋体"/>
            <charset val="134"/>
          </rPr>
          <t>PC:</t>
        </r>
        <r>
          <rPr>
            <sz val="9"/>
            <rFont val="宋体"/>
            <charset val="134"/>
          </rPr>
          <t xml:space="preserve">
一般专项公共服务支出</t>
        </r>
      </text>
    </comment>
    <comment ref="E26" authorId="0">
      <text>
        <r>
          <rPr>
            <b/>
            <sz val="9"/>
            <rFont val="宋体"/>
            <charset val="134"/>
          </rPr>
          <t>PC:</t>
        </r>
        <r>
          <rPr>
            <sz val="9"/>
            <rFont val="宋体"/>
            <charset val="134"/>
          </rPr>
          <t xml:space="preserve">
一般专项公共服务</t>
        </r>
      </text>
    </comment>
    <comment ref="E36" authorId="0">
      <text>
        <r>
          <rPr>
            <b/>
            <sz val="9"/>
            <rFont val="宋体"/>
            <charset val="134"/>
          </rPr>
          <t>PC:</t>
        </r>
        <r>
          <rPr>
            <sz val="9"/>
            <rFont val="宋体"/>
            <charset val="134"/>
          </rPr>
          <t xml:space="preserve">
一般专项城市管理专项</t>
        </r>
      </text>
    </comment>
  </commentList>
</comments>
</file>

<file path=xl/comments2.xml><?xml version="1.0" encoding="utf-8"?>
<comments xmlns="http://schemas.openxmlformats.org/spreadsheetml/2006/main">
  <authors>
    <author>PC</author>
  </authors>
  <commentList>
    <comment ref="D11" authorId="0">
      <text>
        <r>
          <rPr>
            <b/>
            <sz val="9"/>
            <rFont val="宋体"/>
            <charset val="134"/>
          </rPr>
          <t>PC:</t>
        </r>
        <r>
          <rPr>
            <sz val="9"/>
            <rFont val="宋体"/>
            <charset val="134"/>
          </rPr>
          <t xml:space="preserve">
经济发展专项
</t>
        </r>
      </text>
    </comment>
    <comment ref="D12" authorId="0">
      <text>
        <r>
          <rPr>
            <b/>
            <sz val="9"/>
            <rFont val="宋体"/>
            <charset val="134"/>
          </rPr>
          <t>PC:</t>
        </r>
        <r>
          <rPr>
            <sz val="9"/>
            <rFont val="宋体"/>
            <charset val="134"/>
          </rPr>
          <t xml:space="preserve">
一般专项综合治理专项
</t>
        </r>
      </text>
    </comment>
    <comment ref="D18" authorId="0">
      <text>
        <r>
          <rPr>
            <b/>
            <sz val="9"/>
            <rFont val="宋体"/>
            <charset val="134"/>
          </rPr>
          <t>PC:</t>
        </r>
        <r>
          <rPr>
            <sz val="9"/>
            <rFont val="宋体"/>
            <charset val="134"/>
          </rPr>
          <t xml:space="preserve">
一般专项，其他专项</t>
        </r>
      </text>
    </comment>
    <comment ref="A26" authorId="0">
      <text>
        <r>
          <rPr>
            <b/>
            <sz val="9"/>
            <rFont val="宋体"/>
            <charset val="134"/>
          </rPr>
          <t>PC:</t>
        </r>
        <r>
          <rPr>
            <sz val="9"/>
            <rFont val="宋体"/>
            <charset val="134"/>
          </rPr>
          <t xml:space="preserve">
一般专项公共服务支出</t>
        </r>
      </text>
    </comment>
    <comment ref="D27" authorId="0">
      <text>
        <r>
          <rPr>
            <b/>
            <sz val="9"/>
            <rFont val="宋体"/>
            <charset val="134"/>
          </rPr>
          <t>PC:</t>
        </r>
        <r>
          <rPr>
            <sz val="9"/>
            <rFont val="宋体"/>
            <charset val="134"/>
          </rPr>
          <t xml:space="preserve">
一般专项公共服务</t>
        </r>
      </text>
    </comment>
    <comment ref="D36" authorId="0">
      <text>
        <r>
          <rPr>
            <b/>
            <sz val="9"/>
            <rFont val="宋体"/>
            <charset val="134"/>
          </rPr>
          <t>PC:</t>
        </r>
        <r>
          <rPr>
            <sz val="9"/>
            <rFont val="宋体"/>
            <charset val="134"/>
          </rPr>
          <t xml:space="preserve">
一般专项城市管理专项</t>
        </r>
      </text>
    </comment>
  </commentList>
</comments>
</file>

<file path=xl/comments3.xml><?xml version="1.0" encoding="utf-8"?>
<comments xmlns="http://schemas.openxmlformats.org/spreadsheetml/2006/main">
  <authors>
    <author>PC</author>
  </authors>
  <commentList>
    <comment ref="L7" authorId="0">
      <text>
        <r>
          <rPr>
            <b/>
            <sz val="9"/>
            <rFont val="宋体"/>
            <charset val="134"/>
          </rPr>
          <t>PC:</t>
        </r>
        <r>
          <rPr>
            <sz val="9"/>
            <rFont val="宋体"/>
            <charset val="134"/>
          </rPr>
          <t xml:space="preserve">
一般专项100
</t>
        </r>
      </text>
    </comment>
    <comment ref="D16" authorId="0">
      <text>
        <r>
          <rPr>
            <b/>
            <sz val="9"/>
            <rFont val="宋体"/>
            <charset val="134"/>
          </rPr>
          <t>PC:</t>
        </r>
        <r>
          <rPr>
            <sz val="9"/>
            <rFont val="宋体"/>
            <charset val="134"/>
          </rPr>
          <t xml:space="preserve">
一般专项50万</t>
        </r>
      </text>
    </comment>
    <comment ref="D21" authorId="0">
      <text>
        <r>
          <rPr>
            <b/>
            <sz val="9"/>
            <rFont val="宋体"/>
            <charset val="134"/>
          </rPr>
          <t>PC:</t>
        </r>
        <r>
          <rPr>
            <sz val="9"/>
            <rFont val="宋体"/>
            <charset val="134"/>
          </rPr>
          <t xml:space="preserve">
一般专项加入150万</t>
        </r>
      </text>
    </comment>
    <comment ref="D22" authorId="0">
      <text>
        <r>
          <rPr>
            <b/>
            <sz val="9"/>
            <rFont val="宋体"/>
            <charset val="134"/>
          </rPr>
          <t>PC:</t>
        </r>
        <r>
          <rPr>
            <sz val="9"/>
            <rFont val="宋体"/>
            <charset val="134"/>
          </rPr>
          <t xml:space="preserve">
一般专项加入165.6万</t>
        </r>
      </text>
    </comment>
    <comment ref="H28" authorId="0">
      <text>
        <r>
          <rPr>
            <b/>
            <sz val="9"/>
            <rFont val="宋体"/>
            <charset val="134"/>
          </rPr>
          <t>PC:</t>
        </r>
        <r>
          <rPr>
            <sz val="9"/>
            <rFont val="宋体"/>
            <charset val="134"/>
          </rPr>
          <t xml:space="preserve">
一般专项100
</t>
        </r>
      </text>
    </comment>
    <comment ref="L30" authorId="0">
      <text>
        <r>
          <rPr>
            <b/>
            <sz val="9"/>
            <rFont val="宋体"/>
            <charset val="134"/>
          </rPr>
          <t>PC:</t>
        </r>
        <r>
          <rPr>
            <sz val="9"/>
            <rFont val="宋体"/>
            <charset val="134"/>
          </rPr>
          <t xml:space="preserve">
一般专项加入500
</t>
        </r>
      </text>
    </comment>
  </commentList>
</comments>
</file>

<file path=xl/sharedStrings.xml><?xml version="1.0" encoding="utf-8"?>
<sst xmlns="http://schemas.openxmlformats.org/spreadsheetml/2006/main" count="783" uniqueCount="393">
  <si>
    <t>雨花区高桥街道办事处部门预算公开目录表</t>
  </si>
  <si>
    <t>编号</t>
  </si>
  <si>
    <t>摘要</t>
  </si>
  <si>
    <t>部门预算说明（包含部门主要职责、机构设置情况、部门收支总体情况、一般公共预算拨款支出情况、机关运行经费、三公经费情况、政府采购、预算绩效管理情况、国有资产占用使用情况、名词解释等）</t>
  </si>
  <si>
    <t>部门收支总表</t>
  </si>
  <si>
    <t>财政拨款收支总体情况表</t>
  </si>
  <si>
    <t>部门支出总体情况表</t>
  </si>
  <si>
    <t>部门收入总体情况表</t>
  </si>
  <si>
    <t>一般公共预算支出情况表</t>
  </si>
  <si>
    <t>基本支出经济分类情况表（分性质）</t>
  </si>
  <si>
    <t>一般公共预算基本支出明细表（按功能分类）</t>
  </si>
  <si>
    <t>一般公共预算基本支出明细表（按经济分类）</t>
  </si>
  <si>
    <t>预算支出表（政府预算支出经济分类）</t>
  </si>
  <si>
    <t>三公经费预算表</t>
  </si>
  <si>
    <t>政府性基金预算支出情况表</t>
  </si>
  <si>
    <t>政府性基金预算收入情况表</t>
  </si>
  <si>
    <t>政府性基金收入支出总表</t>
  </si>
  <si>
    <t>国有资本经营预算收支总表</t>
  </si>
  <si>
    <t>国有资本经营预算收入表</t>
  </si>
  <si>
    <t>国有资本经营预算支出表</t>
  </si>
  <si>
    <t>项目支出绩效目标简表</t>
  </si>
  <si>
    <t>部门整体支出绩效目标表</t>
  </si>
  <si>
    <t>2020年收支预算总表</t>
  </si>
  <si>
    <t>单位:高桥街道办事处</t>
  </si>
  <si>
    <t>单位:万元</t>
  </si>
  <si>
    <t>收                  入</t>
  </si>
  <si>
    <t>支                  出</t>
  </si>
  <si>
    <t>项         目</t>
  </si>
  <si>
    <t>本年预算</t>
  </si>
  <si>
    <t>一、财政拨款（补助）</t>
  </si>
  <si>
    <t>一、基本支出</t>
  </si>
  <si>
    <t>二、缴入财政专户管理的政府性基金</t>
  </si>
  <si>
    <t xml:space="preserve">    工资福利支出</t>
  </si>
  <si>
    <t>三、缴入财政专户管理的行政事业性收费收入</t>
  </si>
  <si>
    <t xml:space="preserve">    商品和服务支出</t>
  </si>
  <si>
    <t>四、事业收入</t>
  </si>
  <si>
    <t xml:space="preserve">    对个人和家庭的补助</t>
  </si>
  <si>
    <t>五、事业单位经营收入</t>
  </si>
  <si>
    <t>二、项目支出</t>
  </si>
  <si>
    <t>六、其他收入</t>
  </si>
  <si>
    <t xml:space="preserve">    经常性业务专项</t>
  </si>
  <si>
    <t xml:space="preserve">    一次性业务专项</t>
  </si>
  <si>
    <t xml:space="preserve">    公用专项</t>
  </si>
  <si>
    <t>三、事业单位经营支出</t>
  </si>
  <si>
    <t>本 年 收 入 合 计</t>
  </si>
  <si>
    <t>本 年 支 出 合 计</t>
  </si>
  <si>
    <t>七、上级补助收入</t>
  </si>
  <si>
    <t>四、对附属单位补助支出</t>
  </si>
  <si>
    <t>八、附属单位上缴收入</t>
  </si>
  <si>
    <t>五、上缴上级支出</t>
  </si>
  <si>
    <t>九、用事业基金弥补收支差额</t>
  </si>
  <si>
    <t>六、结转下年</t>
  </si>
  <si>
    <t>十、上年结转</t>
  </si>
  <si>
    <t>收  入  总  计</t>
  </si>
  <si>
    <t>支  出  总  计</t>
  </si>
  <si>
    <t>财政拨款收支总表</t>
  </si>
  <si>
    <t xml:space="preserve">单位名称： </t>
  </si>
  <si>
    <t>单位：万元</t>
  </si>
  <si>
    <t>项目</t>
  </si>
  <si>
    <t>金  额</t>
  </si>
  <si>
    <t>合计</t>
  </si>
  <si>
    <t>一般公共预算</t>
  </si>
  <si>
    <t>政府性基金预算</t>
  </si>
  <si>
    <t>一、本年收入</t>
  </si>
  <si>
    <t>一、本年支出</t>
  </si>
  <si>
    <t>1、一般公共预算拨款</t>
  </si>
  <si>
    <t>1、一般公共服务支出</t>
  </si>
  <si>
    <t>2、政府性基金预算拨款</t>
  </si>
  <si>
    <t>2、外交支出</t>
  </si>
  <si>
    <t>3、公共安全</t>
  </si>
  <si>
    <t>4、教育支出</t>
  </si>
  <si>
    <t>5、科学技术支出</t>
  </si>
  <si>
    <t>6、文化体育与传媒支出</t>
  </si>
  <si>
    <t>7、社会保障和就业支出</t>
  </si>
  <si>
    <t>8、社会保险基金支出</t>
  </si>
  <si>
    <t>9、医疗卫生与计划生育支出</t>
  </si>
  <si>
    <t>二、上年结转</t>
  </si>
  <si>
    <t>10、节能环保支出</t>
  </si>
  <si>
    <t>11、城乡社区支出</t>
  </si>
  <si>
    <t>12、农林水支出</t>
  </si>
  <si>
    <t>13、交通运输支出</t>
  </si>
  <si>
    <t>14、资源勘探信息等支出</t>
  </si>
  <si>
    <t>15、商业服务业等支出</t>
  </si>
  <si>
    <t>16、援助其他地区支出</t>
  </si>
  <si>
    <t>17、国土海洋气象等支出</t>
  </si>
  <si>
    <t>18、住房保障支出</t>
  </si>
  <si>
    <t>19、粮油物资储备支出</t>
  </si>
  <si>
    <t>二、结转下年</t>
  </si>
  <si>
    <t>收 入 总 计</t>
  </si>
  <si>
    <t>支 出 总 计</t>
  </si>
  <si>
    <t>2020年支出预算总表（分项目类别）</t>
  </si>
  <si>
    <t>单位名称:高桥街道办事处</t>
  </si>
  <si>
    <t>科目编码</t>
  </si>
  <si>
    <t>单位代码</t>
  </si>
  <si>
    <t>功能科目名称</t>
  </si>
  <si>
    <t>总  计</t>
  </si>
  <si>
    <t>基本支出</t>
  </si>
  <si>
    <t>工资福利支出</t>
  </si>
  <si>
    <t>商品和服务支出</t>
  </si>
  <si>
    <t>对个人和家庭的补助</t>
  </si>
  <si>
    <t>项目支出</t>
  </si>
  <si>
    <t>经常性业务专项</t>
  </si>
  <si>
    <t>一次性业务专项</t>
  </si>
  <si>
    <t>公共专项</t>
  </si>
  <si>
    <t>事业单位经营支出</t>
  </si>
  <si>
    <t>对附属单位补助支出</t>
  </si>
  <si>
    <t>上缴上级支出</t>
  </si>
  <si>
    <t>结转下年</t>
  </si>
  <si>
    <t>类</t>
  </si>
  <si>
    <t>款</t>
  </si>
  <si>
    <t>项</t>
  </si>
  <si>
    <t>小计</t>
  </si>
  <si>
    <t>**</t>
  </si>
  <si>
    <t>201</t>
  </si>
  <si>
    <t>行政运行（政府办公厅（室）及相关机构事务）</t>
  </si>
  <si>
    <t xml:space="preserve">  201</t>
  </si>
  <si>
    <t>03</t>
  </si>
  <si>
    <t xml:space="preserve">  政府办公厅（室）及相关机构事务</t>
  </si>
  <si>
    <t xml:space="preserve">    201</t>
  </si>
  <si>
    <t xml:space="preserve">  03</t>
  </si>
  <si>
    <t>01</t>
  </si>
  <si>
    <t>050001</t>
  </si>
  <si>
    <t xml:space="preserve">    行政运行（政府办公厅（室）及相关机构事务）</t>
  </si>
  <si>
    <t>02</t>
  </si>
  <si>
    <t xml:space="preserve">     一般行政管理事务</t>
  </si>
  <si>
    <t xml:space="preserve">   201</t>
  </si>
  <si>
    <t>99</t>
  </si>
  <si>
    <t xml:space="preserve">       其他政府办公厅（室）及相关机构事务</t>
  </si>
  <si>
    <t>29</t>
  </si>
  <si>
    <t xml:space="preserve">  群众团体事务</t>
  </si>
  <si>
    <t xml:space="preserve">  29</t>
  </si>
  <si>
    <t>50</t>
  </si>
  <si>
    <t xml:space="preserve">    事业运行（群众团体事务）</t>
  </si>
  <si>
    <t>32</t>
  </si>
  <si>
    <t xml:space="preserve">  组织事务</t>
  </si>
  <si>
    <t xml:space="preserve">  32</t>
  </si>
  <si>
    <t xml:space="preserve">    其他组织事务支出</t>
  </si>
  <si>
    <t xml:space="preserve"> 其他一般公共服务支出</t>
  </si>
  <si>
    <t xml:space="preserve">  99</t>
  </si>
  <si>
    <t>208</t>
  </si>
  <si>
    <t>其他人力资源和社会保障管理事务支出</t>
  </si>
  <si>
    <t xml:space="preserve">  208</t>
  </si>
  <si>
    <t xml:space="preserve">  人力资源和社会保障管理事务</t>
  </si>
  <si>
    <t xml:space="preserve">    208</t>
  </si>
  <si>
    <t xml:space="preserve">  01</t>
  </si>
  <si>
    <t xml:space="preserve">    其他人力资源和社会保障管理事务支出</t>
  </si>
  <si>
    <t xml:space="preserve">  民政管理事务</t>
  </si>
  <si>
    <t xml:space="preserve">  02</t>
  </si>
  <si>
    <t>08</t>
  </si>
  <si>
    <t xml:space="preserve">    基层政权和社区建设</t>
  </si>
  <si>
    <t>05</t>
  </si>
  <si>
    <t xml:space="preserve">  行政事业单位离退休</t>
  </si>
  <si>
    <t xml:space="preserve">  05</t>
  </si>
  <si>
    <t xml:space="preserve">    机关事业单位基本养老保险缴费支出</t>
  </si>
  <si>
    <t xml:space="preserve">     其他社会保障和就业支出</t>
  </si>
  <si>
    <t>210</t>
  </si>
  <si>
    <t>其他计划生育事务支出</t>
  </si>
  <si>
    <t xml:space="preserve">  210</t>
  </si>
  <si>
    <t>07</t>
  </si>
  <si>
    <t xml:space="preserve">  计划生育事务</t>
  </si>
  <si>
    <t xml:space="preserve">    210</t>
  </si>
  <si>
    <t xml:space="preserve">  07</t>
  </si>
  <si>
    <t xml:space="preserve">    其他计划生育事务支出</t>
  </si>
  <si>
    <t>11</t>
  </si>
  <si>
    <t xml:space="preserve">  行政事业单位医疗</t>
  </si>
  <si>
    <t xml:space="preserve">  11</t>
  </si>
  <si>
    <t xml:space="preserve">    其他行政事业单位医疗支出</t>
  </si>
  <si>
    <t>212</t>
  </si>
  <si>
    <t>城管执法</t>
  </si>
  <si>
    <t xml:space="preserve">  212</t>
  </si>
  <si>
    <t xml:space="preserve">  城乡社区管理事务</t>
  </si>
  <si>
    <t xml:space="preserve">    212</t>
  </si>
  <si>
    <t>04</t>
  </si>
  <si>
    <t xml:space="preserve">    城管执法</t>
  </si>
  <si>
    <t xml:space="preserve"> 212</t>
  </si>
  <si>
    <t xml:space="preserve">  其他城乡社区支出</t>
  </si>
  <si>
    <t xml:space="preserve">      其他城乡社区支出</t>
  </si>
  <si>
    <t>收入预算总表</t>
  </si>
  <si>
    <t>单位名称</t>
  </si>
  <si>
    <t>财政拨款  (补助)</t>
  </si>
  <si>
    <t>财政专户管理事业收入</t>
  </si>
  <si>
    <t>事业单位经营服务收入</t>
  </si>
  <si>
    <t>上级补助收入</t>
  </si>
  <si>
    <t>其它收入</t>
  </si>
  <si>
    <t>用事业基金弥补收支差额</t>
  </si>
  <si>
    <t>上年结转</t>
  </si>
  <si>
    <t>金额</t>
  </si>
  <si>
    <t>其中:经费拨款</t>
  </si>
  <si>
    <t>高桥街道办事处</t>
  </si>
  <si>
    <t>2020年一般公共预算支出情况表</t>
  </si>
  <si>
    <t xml:space="preserve">总计 </t>
  </si>
  <si>
    <t>一般公共服务支出</t>
  </si>
  <si>
    <t>其他一般公共服务支出</t>
  </si>
  <si>
    <t>社会保障和就业支出</t>
  </si>
  <si>
    <t>其他社会保障和就业支出</t>
  </si>
  <si>
    <t>医疗卫生与计划生育支出</t>
  </si>
  <si>
    <t>城乡社区支出</t>
  </si>
  <si>
    <t>其他城乡社区支出</t>
  </si>
  <si>
    <t>2020年基本支出表</t>
  </si>
  <si>
    <t>经济科目名称</t>
  </si>
  <si>
    <t>基金预算</t>
  </si>
  <si>
    <t xml:space="preserve">  基本工资</t>
  </si>
  <si>
    <t xml:space="preserve">  在职人员津补贴</t>
  </si>
  <si>
    <t xml:space="preserve">  卫生费补贴</t>
  </si>
  <si>
    <t xml:space="preserve">  特殊岗位津贴</t>
  </si>
  <si>
    <t xml:space="preserve">  奖金</t>
  </si>
  <si>
    <t xml:space="preserve">  伙食补助费</t>
  </si>
  <si>
    <t xml:space="preserve">  机关事业单位基本养老保险缴费</t>
  </si>
  <si>
    <t xml:space="preserve">  职工基本医疗保险缴费</t>
  </si>
  <si>
    <t xml:space="preserve">  公务员医疗补助缴费</t>
  </si>
  <si>
    <t xml:space="preserve">  其他社会保障缴费</t>
  </si>
  <si>
    <t xml:space="preserve">  住房公积金</t>
  </si>
  <si>
    <t xml:space="preserve">  医疗费</t>
  </si>
  <si>
    <t xml:space="preserve">  其他工资福利支出(一)</t>
  </si>
  <si>
    <t xml:space="preserve">  其他工资福利支出</t>
  </si>
  <si>
    <t xml:space="preserve">  办公费</t>
  </si>
  <si>
    <t xml:space="preserve">  印刷费</t>
  </si>
  <si>
    <t xml:space="preserve">  水费</t>
  </si>
  <si>
    <t xml:space="preserve">  电费</t>
  </si>
  <si>
    <t xml:space="preserve">  邮电费</t>
  </si>
  <si>
    <t xml:space="preserve">  维修(护)费</t>
  </si>
  <si>
    <t xml:space="preserve">  公务接待费</t>
  </si>
  <si>
    <t xml:space="preserve">  工会经费</t>
  </si>
  <si>
    <t xml:space="preserve">  福利费</t>
  </si>
  <si>
    <t xml:space="preserve">  公务用车运行维护费</t>
  </si>
  <si>
    <t xml:space="preserve">  其他交通费用</t>
  </si>
  <si>
    <t xml:space="preserve">  其他商品和服务支出一</t>
  </si>
  <si>
    <t xml:space="preserve">  其他商品和服务支出</t>
  </si>
  <si>
    <t xml:space="preserve">  退休费</t>
  </si>
  <si>
    <t xml:space="preserve">  生活补助</t>
  </si>
  <si>
    <t xml:space="preserve">  医疗费补助</t>
  </si>
  <si>
    <t xml:space="preserve">  遗属补助费</t>
  </si>
  <si>
    <t xml:space="preserve">  生活补助(三)</t>
  </si>
  <si>
    <t xml:space="preserve">  离退人员工作经费  </t>
  </si>
  <si>
    <t xml:space="preserve">  离退休人员独生子女奖励</t>
  </si>
  <si>
    <t xml:space="preserve">                              一般公共预算基本支出表</t>
  </si>
  <si>
    <t>功能科目编码</t>
  </si>
  <si>
    <t xml:space="preserve"> 功能科目名称</t>
  </si>
  <si>
    <t>基本支出（按经济科目分类）</t>
  </si>
  <si>
    <t>工资福利支出（301）</t>
  </si>
  <si>
    <t>商品和服务支出（302）</t>
  </si>
  <si>
    <t>对个人和家庭的补助（303）</t>
  </si>
  <si>
    <t>预算数</t>
  </si>
  <si>
    <t>2020年预算支出表（政府预算支出经济分类）</t>
  </si>
  <si>
    <t>科目名称</t>
  </si>
  <si>
    <t>总计</t>
  </si>
  <si>
    <t xml:space="preserve">机关工资福利支出 </t>
  </si>
  <si>
    <t>房屋建筑物购建</t>
  </si>
  <si>
    <t xml:space="preserve">其他对个人和家庭补助 </t>
  </si>
  <si>
    <t xml:space="preserve">工资奖金津补贴 </t>
  </si>
  <si>
    <t>基础设施建设</t>
  </si>
  <si>
    <t xml:space="preserve">对社会保障基金补助 </t>
  </si>
  <si>
    <t xml:space="preserve">社会保障缴费 </t>
  </si>
  <si>
    <t>公务用车购置</t>
  </si>
  <si>
    <t xml:space="preserve">对社会保险基金补助 </t>
  </si>
  <si>
    <t xml:space="preserve">住房公积金 </t>
  </si>
  <si>
    <t xml:space="preserve">设备购置 </t>
  </si>
  <si>
    <t xml:space="preserve">补充全国社会保障基金 </t>
  </si>
  <si>
    <t xml:space="preserve">其他工资福利支出 </t>
  </si>
  <si>
    <t xml:space="preserve">大型修缮 </t>
  </si>
  <si>
    <t>债务利息及费用支出</t>
  </si>
  <si>
    <t xml:space="preserve">机关商品和服务支出 </t>
  </si>
  <si>
    <t xml:space="preserve">其他资本性支出 </t>
  </si>
  <si>
    <t>国内债务付息</t>
  </si>
  <si>
    <t xml:space="preserve">办公经费 </t>
  </si>
  <si>
    <t xml:space="preserve">对事业单位经常性补助 </t>
  </si>
  <si>
    <t>国外债务付息</t>
  </si>
  <si>
    <t xml:space="preserve">会议费 </t>
  </si>
  <si>
    <t xml:space="preserve">工资福利支出 </t>
  </si>
  <si>
    <t xml:space="preserve">国内债务发行费用 </t>
  </si>
  <si>
    <t xml:space="preserve">培训费 </t>
  </si>
  <si>
    <t xml:space="preserve">商品和服务支出 </t>
  </si>
  <si>
    <t xml:space="preserve">国外债务发行费用 </t>
  </si>
  <si>
    <t xml:space="preserve">专用材料购置费 </t>
  </si>
  <si>
    <t xml:space="preserve">其他对事业单位补助 </t>
  </si>
  <si>
    <t>债务还本支出</t>
  </si>
  <si>
    <t xml:space="preserve">委托业务费 </t>
  </si>
  <si>
    <t xml:space="preserve">对事业单位资本性补助 </t>
  </si>
  <si>
    <t>国内债务还本</t>
  </si>
  <si>
    <t>06</t>
  </si>
  <si>
    <t xml:space="preserve">公务接待费 </t>
  </si>
  <si>
    <t>资本性支出（一）</t>
  </si>
  <si>
    <t>国外债务还本</t>
  </si>
  <si>
    <t>因公出国（境）费用</t>
  </si>
  <si>
    <t>资本性支出（二）</t>
  </si>
  <si>
    <t>转移性支出</t>
  </si>
  <si>
    <t xml:space="preserve">公务用车运行维护费 </t>
  </si>
  <si>
    <t xml:space="preserve">对企业补助 </t>
  </si>
  <si>
    <t>上下级政府间转移性支出</t>
  </si>
  <si>
    <t>09</t>
  </si>
  <si>
    <t>维修（护）费</t>
  </si>
  <si>
    <t xml:space="preserve">费用补贴 </t>
  </si>
  <si>
    <t>援助其他地区支出</t>
  </si>
  <si>
    <t>其他商品和支出</t>
  </si>
  <si>
    <t xml:space="preserve">利息补贴 </t>
  </si>
  <si>
    <t>债务转贷</t>
  </si>
  <si>
    <t>机关资本性支出（一）</t>
  </si>
  <si>
    <t xml:space="preserve">其他对企业补助 </t>
  </si>
  <si>
    <t>调出资金</t>
  </si>
  <si>
    <t xml:space="preserve">对企业资本性支出 </t>
  </si>
  <si>
    <t>预备费及预留</t>
  </si>
  <si>
    <t xml:space="preserve">对企业资本性支出（一） </t>
  </si>
  <si>
    <t>预备费</t>
  </si>
  <si>
    <t xml:space="preserve">对企业资本性支出（二） </t>
  </si>
  <si>
    <t>预留</t>
  </si>
  <si>
    <t>土地征迁补偿和安置支出</t>
  </si>
  <si>
    <t xml:space="preserve">对个人和家庭的补助 </t>
  </si>
  <si>
    <t xml:space="preserve">其他支出 </t>
  </si>
  <si>
    <t xml:space="preserve">社会福利和救助 </t>
  </si>
  <si>
    <t xml:space="preserve">赠与 </t>
  </si>
  <si>
    <t xml:space="preserve">助学金 </t>
  </si>
  <si>
    <t>国家赔偿费用支出</t>
  </si>
  <si>
    <t>其他资本性支出</t>
  </si>
  <si>
    <t xml:space="preserve">个人农业生产补贴 </t>
  </si>
  <si>
    <t>对民间非营利组织和群众性自治组织补贴</t>
  </si>
  <si>
    <t>机关资本性支出（二）</t>
  </si>
  <si>
    <t xml:space="preserve">离退休费 </t>
  </si>
  <si>
    <t>2020年“三公”经费预算表</t>
  </si>
  <si>
    <t>单位名称：高桥街道办事处</t>
  </si>
  <si>
    <t>部门名称</t>
  </si>
  <si>
    <t>三公经费预算数（财政拨款）</t>
  </si>
  <si>
    <t>公务接待费</t>
  </si>
  <si>
    <t>因公出国（境）费</t>
  </si>
  <si>
    <t>公务用车购置及运行费</t>
  </si>
  <si>
    <t>其中：公务用车购置</t>
  </si>
  <si>
    <t>政府性基金预算支出表</t>
  </si>
  <si>
    <t>单位名称：</t>
  </si>
  <si>
    <t>说明:因没有政府性基金收入,所以支出数据为0</t>
  </si>
  <si>
    <t>政府性基金预算收入表</t>
  </si>
  <si>
    <t>收入总计</t>
  </si>
  <si>
    <t>项目名称</t>
  </si>
  <si>
    <t>收入</t>
  </si>
  <si>
    <t>支出</t>
  </si>
  <si>
    <t>收入合计</t>
  </si>
  <si>
    <t>支出合计</t>
  </si>
  <si>
    <r>
      <rPr>
        <b/>
        <sz val="12"/>
        <color indexed="8"/>
        <rFont val="方正仿宋简体"/>
        <charset val="134"/>
      </rPr>
      <t>收</t>
    </r>
    <r>
      <rPr>
        <b/>
        <sz val="12"/>
        <color indexed="8"/>
        <rFont val="Times New Roman"/>
        <charset val="134"/>
      </rPr>
      <t xml:space="preserve">                  </t>
    </r>
    <r>
      <rPr>
        <b/>
        <sz val="12"/>
        <color indexed="8"/>
        <rFont val="方正仿宋简体"/>
        <charset val="134"/>
      </rPr>
      <t>入</t>
    </r>
  </si>
  <si>
    <r>
      <rPr>
        <b/>
        <sz val="12"/>
        <color indexed="8"/>
        <rFont val="方正仿宋简体"/>
        <charset val="134"/>
      </rPr>
      <t>支</t>
    </r>
    <r>
      <rPr>
        <b/>
        <sz val="12"/>
        <color indexed="8"/>
        <rFont val="Times New Roman"/>
        <charset val="134"/>
      </rPr>
      <t xml:space="preserve">                  </t>
    </r>
    <r>
      <rPr>
        <b/>
        <sz val="12"/>
        <color indexed="8"/>
        <rFont val="方正仿宋简体"/>
        <charset val="134"/>
      </rPr>
      <t>出</t>
    </r>
  </si>
  <si>
    <r>
      <rPr>
        <b/>
        <sz val="12"/>
        <color indexed="8"/>
        <rFont val="方正仿宋简体"/>
        <charset val="134"/>
      </rPr>
      <t>项</t>
    </r>
    <r>
      <rPr>
        <b/>
        <sz val="12"/>
        <color indexed="8"/>
        <rFont val="Times New Roman"/>
        <charset val="134"/>
      </rPr>
      <t xml:space="preserve">          </t>
    </r>
    <r>
      <rPr>
        <b/>
        <sz val="12"/>
        <color indexed="8"/>
        <rFont val="方正仿宋简体"/>
        <charset val="134"/>
      </rPr>
      <t>目</t>
    </r>
  </si>
  <si>
    <t>国有资本经营收入</t>
  </si>
  <si>
    <t>国有资本经营支出</t>
  </si>
  <si>
    <t>上年结余</t>
  </si>
  <si>
    <t>支出总计</t>
  </si>
  <si>
    <t>2020年项目支出绩效目标简表</t>
  </si>
  <si>
    <t>填报单位：</t>
  </si>
  <si>
    <t>金额：万元</t>
  </si>
  <si>
    <t>项目属性</t>
  </si>
  <si>
    <t>项目金额</t>
  </si>
  <si>
    <t>项目资金总额及构成</t>
  </si>
  <si>
    <t>立项依据</t>
  </si>
  <si>
    <t>长期绩效目标</t>
  </si>
  <si>
    <t>年度绩效目标</t>
  </si>
  <si>
    <t>实施保障措施</t>
  </si>
  <si>
    <t>城市管理专项支出</t>
  </si>
  <si>
    <t>经常性支出</t>
  </si>
  <si>
    <t>总额：50万元，其中：申请省级财政     0万元；申请市级财政    0万元；区县（市）财政安排50万元。</t>
  </si>
  <si>
    <t>长沙市雨花区城市管理委员会办公室 关于印发《城市乱象集中整治工作方案》的通知（雨城管委办发[2017]8号）</t>
  </si>
  <si>
    <t>以建设更高水准的文明城市为目标，切实加强城市管理综合执法工作，有效整治各类城市管理乱象，提升城市文明和城市品质，展示清新、秀美、畅通、文明的省会城市新形象。</t>
  </si>
  <si>
    <t>进一步深化城市网格化管理平台，实现“网格通”全覆盖。对全街基础设施、户外广告、立面清洗等市容秩序和环境卫生进行全面摸底、综合整治。对主要道路、小区开展环境综合整治。全面推广实施垃圾分类制度。</t>
  </si>
  <si>
    <t>1.加强组织领导，健全工作机制。2.优化管理力量，强化队伍建设。3.精细规范管理，依法从严办案。4.加强经费保障，确保正常运转。5.严格督查考核，提升工作绩效。结合市、区城市管理考核办法，6.整合资源力量，发动全民参与。</t>
  </si>
  <si>
    <t>（2020年度）</t>
  </si>
  <si>
    <t xml:space="preserve">   填报单位（盖章）：</t>
  </si>
  <si>
    <t>填报日期：</t>
  </si>
  <si>
    <t>长沙市雨花区高桥街道办事处</t>
  </si>
  <si>
    <t>年度预算申请（万元）</t>
  </si>
  <si>
    <t>其中：公共财政拨款：3352</t>
  </si>
  <si>
    <t>其中： 基本支出：1679.02</t>
  </si>
  <si>
    <t xml:space="preserve">      纳入预算管理的非税收入拨款：</t>
  </si>
  <si>
    <t xml:space="preserve">       项目支出：1673.55</t>
  </si>
  <si>
    <t xml:space="preserve">      政府性基金拨款：</t>
  </si>
  <si>
    <t xml:space="preserve">       其他支出：</t>
  </si>
  <si>
    <t xml:space="preserve">      国有资本经营收入拨款：</t>
  </si>
  <si>
    <t xml:space="preserve">      纳入专户管理的非税收入拨款：</t>
  </si>
  <si>
    <t xml:space="preserve">      其他资金：</t>
  </si>
  <si>
    <t>部门职能职责概述</t>
  </si>
  <si>
    <t xml:space="preserve">    （一）加强党的建设。落实基层党建工作责任制,统筹街道和社区区域化党建,加强非公有制经济组织和社会组织党建工作，实现党的组织和工作全覆盖。不断提高党的建设质量,落实管党治党责任,推动全面从严治党向基层延伸。
　　（二）统筹区域发展。统筹落实市、区关于辖区发展的重大决策和建设规划,负责优化发展环境、采集企业信息、服务辖区企业、促进项目发展、加快农业农村现代化等工作。
　　（三）组织公共服务。组织实施与居民生活密切相关的各项公共服务事项,落实人力资源社会保障、民政、教育、文化、体育、卫生健康等领域相关法规政策。
　　（四）实施公共管理。负责辖区内城市管理等综合性管理工作,承担组织领导和综合协调职能。
　　（五）维护公共安全。承担辖区内社会治安综合治理、应急管理等有关工作,接待群众来信来访,反映社情民意,化解矛盾纠纷等。
　　（六）监督执法管理。对辖区内各类行政执法工作进行统筹协调,组织开展群众监督和社会监督。
　　（七）动员社会参与。动员辖区内各类单位、社会组织、社区居民等社会力量参与社会治理,为街道发展服务。
　　（八）保障社区自治。指导社区居委会建设,健全社区自治平台,组织驻区单位和社区居民参与社区建设、管理。
　　（九）完成上级党委、人民政府交办的其他任务。
　　（十）职能转变。一是取消城区街道招商引资、协税护税职能,将街道工作重心转为优化公共服务,为经济社会发展提供良好的营商环境。二是全面加强基层党的建设,提升党建引领城市基层治理的能力；加强对辖区内城市管理工作的组织实施和统筹协调职责；加强辖区内与居民密切相关的行政审批和公共服务事项的组织实施职责；加强维护辖区公共安全职责。
</t>
  </si>
  <si>
    <t>整体绩效目标</t>
  </si>
  <si>
    <t>目标1（党委政府下达的绩效考核个性指标任务）：参照区2020年度镇（外街）绩效考核目标各项任务指数制定。</t>
  </si>
  <si>
    <t>目标2（上级主管部门下达的主要考核任务）：参照区2020年度镇（外街）绩效考核目标各项任务指数制定。</t>
  </si>
  <si>
    <t>目标3（本部门发展规划）：1、非税收入按照年初目标值均衡入库；2、厉行节约，合理控制支出，全年收支平衡；遵守政府采购、国有资产管理有关规定、公车管理制度和票据管理制度；细化预算编制，保证运转资金、专项资金、重点支出资金到位；全面深化乡镇国库集中支付改革；遵守财经纪律，财政制度健全，财会岗位齐全，财务人员持证上岗。</t>
  </si>
  <si>
    <t>部门整体支出年度绩效指标</t>
  </si>
  <si>
    <t>产出指标</t>
  </si>
  <si>
    <t>部门重点支出占部门整体支出的比例：50%</t>
  </si>
  <si>
    <r>
      <rPr>
        <sz val="10"/>
        <rFont val="宋体"/>
        <charset val="134"/>
      </rPr>
      <t>三公经费增减率:</t>
    </r>
    <r>
      <rPr>
        <sz val="10"/>
        <rFont val="宋体"/>
        <charset val="134"/>
      </rPr>
      <t>-10%</t>
    </r>
  </si>
  <si>
    <t>部门整体支出支付进度:90%以上</t>
  </si>
  <si>
    <t>结转结余资金增减率：0</t>
  </si>
  <si>
    <t>部门预决算和三公经费预决算公开：暂未公开</t>
  </si>
  <si>
    <r>
      <rPr>
        <sz val="10"/>
        <rFont val="宋体"/>
        <charset val="134"/>
      </rPr>
      <t>政府采购执行率：9</t>
    </r>
    <r>
      <rPr>
        <sz val="10"/>
        <rFont val="宋体"/>
        <charset val="134"/>
      </rPr>
      <t>9</t>
    </r>
    <r>
      <rPr>
        <sz val="10"/>
        <rFont val="宋体"/>
        <charset val="134"/>
      </rPr>
      <t>%</t>
    </r>
  </si>
  <si>
    <r>
      <rPr>
        <sz val="10"/>
        <rFont val="宋体"/>
        <charset val="134"/>
      </rPr>
      <t>重点工作办结率：1</t>
    </r>
    <r>
      <rPr>
        <sz val="10"/>
        <rFont val="宋体"/>
        <charset val="134"/>
      </rPr>
      <t>00%</t>
    </r>
  </si>
  <si>
    <t>……</t>
  </si>
  <si>
    <t>效益指标</t>
  </si>
  <si>
    <t>指标1（经济效益）：无</t>
  </si>
  <si>
    <t>指标2（社会效益）：好</t>
  </si>
  <si>
    <t>指标3（社会公众或服务对象满意度）：满意</t>
  </si>
</sst>
</file>

<file path=xl/styles.xml><?xml version="1.0" encoding="utf-8"?>
<styleSheet xmlns="http://schemas.openxmlformats.org/spreadsheetml/2006/main">
  <numFmts count="10">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 #,##0.00;* \-#,##0.00;* &quot;&quot;??;@"/>
    <numFmt numFmtId="177" formatCode="#,##0.00_ "/>
    <numFmt numFmtId="178" formatCode="0.00_);[Red]\(0.00\)"/>
    <numFmt numFmtId="179" formatCode="#,##0.00;[Red]#,##0.00"/>
    <numFmt numFmtId="180" formatCode="#,##0.0000"/>
    <numFmt numFmtId="181" formatCode="#,##0.0_ "/>
  </numFmts>
  <fonts count="56">
    <font>
      <sz val="11"/>
      <color theme="1"/>
      <name val="宋体"/>
      <charset val="134"/>
      <scheme val="minor"/>
    </font>
    <font>
      <sz val="11"/>
      <color indexed="8"/>
      <name val="宋体"/>
      <charset val="134"/>
    </font>
    <font>
      <sz val="9"/>
      <name val="宋体"/>
      <charset val="134"/>
    </font>
    <font>
      <b/>
      <sz val="18"/>
      <name val="宋体"/>
      <charset val="134"/>
    </font>
    <font>
      <b/>
      <sz val="15"/>
      <name val="宋体"/>
      <charset val="134"/>
    </font>
    <font>
      <sz val="10"/>
      <name val="宋体"/>
      <charset val="134"/>
    </font>
    <font>
      <sz val="20"/>
      <color indexed="8"/>
      <name val="方正小标宋简体"/>
      <charset val="134"/>
    </font>
    <font>
      <sz val="14"/>
      <color indexed="8"/>
      <name val="方正仿宋简体"/>
      <charset val="134"/>
    </font>
    <font>
      <b/>
      <sz val="12"/>
      <color indexed="8"/>
      <name val="方正仿宋简体"/>
      <charset val="134"/>
    </font>
    <font>
      <sz val="12"/>
      <color indexed="8"/>
      <name val="方正仿宋简体"/>
      <charset val="134"/>
    </font>
    <font>
      <sz val="12"/>
      <color indexed="8"/>
      <name val="Times New Roman"/>
      <charset val="134"/>
    </font>
    <font>
      <sz val="10"/>
      <color indexed="8"/>
      <name val="宋体"/>
      <charset val="134"/>
    </font>
    <font>
      <b/>
      <sz val="16"/>
      <name val="宋体"/>
      <charset val="134"/>
    </font>
    <font>
      <sz val="16"/>
      <name val="宋体"/>
      <charset val="134"/>
    </font>
    <font>
      <sz val="12"/>
      <name val="宋体"/>
      <charset val="134"/>
    </font>
    <font>
      <b/>
      <sz val="20"/>
      <name val="黑体"/>
      <charset val="134"/>
    </font>
    <font>
      <sz val="11"/>
      <color indexed="10"/>
      <name val="宋体"/>
      <charset val="134"/>
    </font>
    <font>
      <sz val="9"/>
      <color indexed="10"/>
      <name val="宋体"/>
      <charset val="134"/>
    </font>
    <font>
      <b/>
      <sz val="16"/>
      <color theme="1"/>
      <name val="宋体"/>
      <charset val="134"/>
    </font>
    <font>
      <sz val="9"/>
      <color theme="1"/>
      <name val="宋体"/>
      <charset val="134"/>
    </font>
    <font>
      <sz val="11"/>
      <color theme="1"/>
      <name val="黑体"/>
      <charset val="134"/>
    </font>
    <font>
      <b/>
      <sz val="14"/>
      <color indexed="8"/>
      <name val="宋体"/>
      <charset val="134"/>
    </font>
    <font>
      <sz val="14"/>
      <color indexed="8"/>
      <name val="仿宋_GB2312"/>
      <charset val="134"/>
    </font>
    <font>
      <sz val="18"/>
      <name val="黑体"/>
      <charset val="134"/>
    </font>
    <font>
      <sz val="12"/>
      <name val="仿宋_GB2312"/>
      <charset val="134"/>
    </font>
    <font>
      <sz val="14"/>
      <name val="仿宋_GB2312"/>
      <charset val="134"/>
    </font>
    <font>
      <b/>
      <sz val="14"/>
      <color theme="1"/>
      <name val="宋体"/>
      <charset val="134"/>
    </font>
    <font>
      <sz val="14"/>
      <color theme="1"/>
      <name val="仿宋_GB2312"/>
      <charset val="134"/>
    </font>
    <font>
      <sz val="11"/>
      <name val="宋体"/>
      <charset val="134"/>
    </font>
    <font>
      <b/>
      <sz val="14"/>
      <name val="宋体"/>
      <charset val="134"/>
    </font>
    <font>
      <b/>
      <sz val="10"/>
      <name val="宋体"/>
      <charset val="134"/>
    </font>
    <font>
      <b/>
      <sz val="9"/>
      <name val="宋体"/>
      <charset val="134"/>
    </font>
    <font>
      <b/>
      <sz val="11"/>
      <color theme="1"/>
      <name val="宋体"/>
      <charset val="134"/>
      <scheme val="minor"/>
    </font>
    <font>
      <sz val="11"/>
      <color theme="1"/>
      <name val="宋体"/>
      <charset val="0"/>
      <scheme val="minor"/>
    </font>
    <font>
      <b/>
      <sz val="11"/>
      <color rgb="FFFFFFFF"/>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A7D00"/>
      <name val="宋体"/>
      <charset val="0"/>
      <scheme val="minor"/>
    </font>
    <font>
      <b/>
      <sz val="13"/>
      <color theme="3"/>
      <name val="宋体"/>
      <charset val="134"/>
      <scheme val="minor"/>
    </font>
    <font>
      <b/>
      <sz val="10"/>
      <name val="Arial"/>
      <charset val="134"/>
    </font>
    <font>
      <b/>
      <sz val="11"/>
      <color rgb="FF3F3F3F"/>
      <name val="宋体"/>
      <charset val="0"/>
      <scheme val="minor"/>
    </font>
    <font>
      <sz val="11"/>
      <color rgb="FF006100"/>
      <name val="宋体"/>
      <charset val="0"/>
      <scheme val="minor"/>
    </font>
    <font>
      <sz val="11"/>
      <color rgb="FF9C6500"/>
      <name val="宋体"/>
      <charset val="0"/>
      <scheme val="minor"/>
    </font>
    <font>
      <b/>
      <sz val="12"/>
      <color indexed="8"/>
      <name val="Times New Roman"/>
      <charset val="134"/>
    </font>
    <font>
      <b/>
      <sz val="9"/>
      <name val="宋体"/>
      <charset val="134"/>
    </font>
    <font>
      <sz val="9"/>
      <name val="宋体"/>
      <charset val="134"/>
    </font>
  </fonts>
  <fills count="3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rgb="FFFFFFCC"/>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rgb="FFF2F2F2"/>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9" tint="0.399975585192419"/>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style="thin">
        <color indexed="8"/>
      </top>
      <bottom style="thin">
        <color auto="1"/>
      </bottom>
      <diagonal/>
    </border>
    <border>
      <left/>
      <right style="thin">
        <color indexed="8"/>
      </right>
      <top style="thin">
        <color indexed="8"/>
      </top>
      <bottom style="thin">
        <color auto="1"/>
      </bottom>
      <diagonal/>
    </border>
    <border>
      <left style="thin">
        <color indexed="8"/>
      </left>
      <right style="thin">
        <color indexed="8"/>
      </right>
      <top style="thin">
        <color indexed="8"/>
      </top>
      <bottom style="thin">
        <color auto="1"/>
      </bottom>
      <diagonal/>
    </border>
    <border>
      <left style="thin">
        <color indexed="8"/>
      </left>
      <right style="thin">
        <color indexed="8"/>
      </right>
      <top style="thin">
        <color auto="1"/>
      </top>
      <bottom style="thin">
        <color auto="1"/>
      </bottom>
      <diagonal/>
    </border>
    <border>
      <left style="thin">
        <color auto="1"/>
      </left>
      <right style="thin">
        <color auto="1"/>
      </right>
      <top style="thin">
        <color indexed="8"/>
      </top>
      <bottom style="thin">
        <color auto="1"/>
      </bottom>
      <diagonal/>
    </border>
    <border>
      <left style="thin">
        <color auto="1"/>
      </left>
      <right style="thin">
        <color auto="1"/>
      </right>
      <top style="thin">
        <color auto="1"/>
      </top>
      <bottom style="thin">
        <color indexed="8"/>
      </bottom>
      <diagonal/>
    </border>
    <border>
      <left/>
      <right style="thin">
        <color auto="1"/>
      </right>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60">
    <xf numFmtId="0" fontId="0" fillId="0" borderId="0">
      <alignment vertical="center"/>
    </xf>
    <xf numFmtId="42" fontId="0" fillId="0" borderId="0" applyFont="0" applyFill="0" applyBorder="0" applyAlignment="0" applyProtection="0">
      <alignment vertical="center"/>
    </xf>
    <xf numFmtId="0" fontId="1" fillId="0" borderId="0">
      <alignment vertical="center"/>
    </xf>
    <xf numFmtId="0" fontId="33" fillId="10" borderId="0" applyNumberFormat="0" applyBorder="0" applyAlignment="0" applyProtection="0">
      <alignment vertical="center"/>
    </xf>
    <xf numFmtId="0" fontId="36" fillId="9" borderId="3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12" borderId="0" applyNumberFormat="0" applyBorder="0" applyAlignment="0" applyProtection="0">
      <alignment vertical="center"/>
    </xf>
    <xf numFmtId="0" fontId="37" fillId="13" borderId="0" applyNumberFormat="0" applyBorder="0" applyAlignment="0" applyProtection="0">
      <alignment vertical="center"/>
    </xf>
    <xf numFmtId="43" fontId="0" fillId="0" borderId="0" applyFont="0" applyFill="0" applyBorder="0" applyAlignment="0" applyProtection="0">
      <alignment vertical="center"/>
    </xf>
    <xf numFmtId="0" fontId="35" fillId="15"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2" fillId="0" borderId="0">
      <alignment vertical="center"/>
    </xf>
    <xf numFmtId="0" fontId="0" fillId="21" borderId="33" applyNumberFormat="0" applyFont="0" applyAlignment="0" applyProtection="0">
      <alignment vertical="center"/>
    </xf>
    <xf numFmtId="0" fontId="35" fillId="17" borderId="0" applyNumberFormat="0" applyBorder="0" applyAlignment="0" applyProtection="0">
      <alignment vertical="center"/>
    </xf>
    <xf numFmtId="0" fontId="3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35" applyNumberFormat="0" applyFill="0" applyAlignment="0" applyProtection="0">
      <alignment vertical="center"/>
    </xf>
    <xf numFmtId="0" fontId="48" fillId="0" borderId="35" applyNumberFormat="0" applyFill="0" applyAlignment="0" applyProtection="0">
      <alignment vertical="center"/>
    </xf>
    <xf numFmtId="9" fontId="49" fillId="0" borderId="0" applyFont="0" applyFill="0" applyBorder="0" applyAlignment="0" applyProtection="0"/>
    <xf numFmtId="0" fontId="35" fillId="26" borderId="0" applyNumberFormat="0" applyBorder="0" applyAlignment="0" applyProtection="0">
      <alignment vertical="center"/>
    </xf>
    <xf numFmtId="0" fontId="38" fillId="0" borderId="31" applyNumberFormat="0" applyFill="0" applyAlignment="0" applyProtection="0">
      <alignment vertical="center"/>
    </xf>
    <xf numFmtId="0" fontId="35" fillId="8" borderId="0" applyNumberFormat="0" applyBorder="0" applyAlignment="0" applyProtection="0">
      <alignment vertical="center"/>
    </xf>
    <xf numFmtId="0" fontId="50" fillId="24" borderId="36" applyNumberFormat="0" applyAlignment="0" applyProtection="0">
      <alignment vertical="center"/>
    </xf>
    <xf numFmtId="0" fontId="47" fillId="24" borderId="30" applyNumberFormat="0" applyAlignment="0" applyProtection="0">
      <alignment vertical="center"/>
    </xf>
    <xf numFmtId="0" fontId="34" fillId="7" borderId="29" applyNumberFormat="0" applyAlignment="0" applyProtection="0">
      <alignment vertical="center"/>
    </xf>
    <xf numFmtId="0" fontId="33" fillId="6" borderId="0" applyNumberFormat="0" applyBorder="0" applyAlignment="0" applyProtection="0">
      <alignment vertical="center"/>
    </xf>
    <xf numFmtId="0" fontId="35" fillId="11" borderId="0" applyNumberFormat="0" applyBorder="0" applyAlignment="0" applyProtection="0">
      <alignment vertical="center"/>
    </xf>
    <xf numFmtId="0" fontId="42" fillId="0" borderId="34" applyNumberFormat="0" applyFill="0" applyAlignment="0" applyProtection="0">
      <alignment vertical="center"/>
    </xf>
    <xf numFmtId="0" fontId="1" fillId="0" borderId="0">
      <alignment vertical="center"/>
    </xf>
    <xf numFmtId="0" fontId="41" fillId="0" borderId="32" applyNumberFormat="0" applyFill="0" applyAlignment="0" applyProtection="0">
      <alignment vertical="center"/>
    </xf>
    <xf numFmtId="0" fontId="51" fillId="28" borderId="0" applyNumberFormat="0" applyBorder="0" applyAlignment="0" applyProtection="0">
      <alignment vertical="center"/>
    </xf>
    <xf numFmtId="0" fontId="52" fillId="29" borderId="0" applyNumberFormat="0" applyBorder="0" applyAlignment="0" applyProtection="0">
      <alignment vertical="center"/>
    </xf>
    <xf numFmtId="0" fontId="1" fillId="0" borderId="0">
      <alignment vertical="center"/>
    </xf>
    <xf numFmtId="0" fontId="33" fillId="25" borderId="0" applyNumberFormat="0" applyBorder="0" applyAlignment="0" applyProtection="0">
      <alignment vertical="center"/>
    </xf>
    <xf numFmtId="0" fontId="35" fillId="27" borderId="0" applyNumberFormat="0" applyBorder="0" applyAlignment="0" applyProtection="0">
      <alignment vertical="center"/>
    </xf>
    <xf numFmtId="0" fontId="33" fillId="22" borderId="0" applyNumberFormat="0" applyBorder="0" applyAlignment="0" applyProtection="0">
      <alignment vertical="center"/>
    </xf>
    <xf numFmtId="0" fontId="33" fillId="31" borderId="0" applyNumberFormat="0" applyBorder="0" applyAlignment="0" applyProtection="0">
      <alignment vertical="center"/>
    </xf>
    <xf numFmtId="0" fontId="33" fillId="30" borderId="0" applyNumberFormat="0" applyBorder="0" applyAlignment="0" applyProtection="0">
      <alignment vertical="center"/>
    </xf>
    <xf numFmtId="0" fontId="33" fillId="33" borderId="0" applyNumberFormat="0" applyBorder="0" applyAlignment="0" applyProtection="0">
      <alignment vertical="center"/>
    </xf>
    <xf numFmtId="0" fontId="35" fillId="14" borderId="0" applyNumberFormat="0" applyBorder="0" applyAlignment="0" applyProtection="0">
      <alignment vertical="center"/>
    </xf>
    <xf numFmtId="0" fontId="35" fillId="32" borderId="0" applyNumberFormat="0" applyBorder="0" applyAlignment="0" applyProtection="0">
      <alignment vertical="center"/>
    </xf>
    <xf numFmtId="0" fontId="33" fillId="16" borderId="0" applyNumberFormat="0" applyBorder="0" applyAlignment="0" applyProtection="0">
      <alignment vertical="center"/>
    </xf>
    <xf numFmtId="0" fontId="33" fillId="35" borderId="0" applyNumberFormat="0" applyBorder="0" applyAlignment="0" applyProtection="0">
      <alignment vertical="center"/>
    </xf>
    <xf numFmtId="0" fontId="35" fillId="19" borderId="0" applyNumberFormat="0" applyBorder="0" applyAlignment="0" applyProtection="0">
      <alignment vertical="center"/>
    </xf>
    <xf numFmtId="0" fontId="1" fillId="0" borderId="0">
      <alignment vertical="center"/>
    </xf>
    <xf numFmtId="0" fontId="33" fillId="23" borderId="0" applyNumberFormat="0" applyBorder="0" applyAlignment="0" applyProtection="0">
      <alignment vertical="center"/>
    </xf>
    <xf numFmtId="0" fontId="35" fillId="18" borderId="0" applyNumberFormat="0" applyBorder="0" applyAlignment="0" applyProtection="0">
      <alignment vertical="center"/>
    </xf>
    <xf numFmtId="0" fontId="35" fillId="34" borderId="0" applyNumberFormat="0" applyBorder="0" applyAlignment="0" applyProtection="0">
      <alignment vertical="center"/>
    </xf>
    <xf numFmtId="0" fontId="2" fillId="0" borderId="0"/>
    <xf numFmtId="0" fontId="33" fillId="20" borderId="0" applyNumberFormat="0" applyBorder="0" applyAlignment="0" applyProtection="0">
      <alignment vertical="center"/>
    </xf>
    <xf numFmtId="0" fontId="35" fillId="3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42" fontId="14" fillId="0" borderId="0" applyFont="0" applyFill="0" applyBorder="0" applyAlignment="0" applyProtection="0">
      <alignment vertical="center"/>
    </xf>
  </cellStyleXfs>
  <cellXfs count="293">
    <xf numFmtId="0" fontId="0" fillId="0" borderId="0" xfId="0">
      <alignment vertical="center"/>
    </xf>
    <xf numFmtId="0" fontId="1" fillId="0" borderId="0" xfId="0" applyFont="1" applyFill="1" applyBorder="1" applyAlignment="1">
      <alignment vertical="center"/>
    </xf>
    <xf numFmtId="0" fontId="2" fillId="0" borderId="0" xfId="53"/>
    <xf numFmtId="0" fontId="2" fillId="0" borderId="0" xfId="53" applyAlignment="1">
      <alignment horizontal="right" vertical="center"/>
    </xf>
    <xf numFmtId="0" fontId="3" fillId="0" borderId="0" xfId="53" applyNumberFormat="1" applyFont="1" applyFill="1" applyAlignment="1" applyProtection="1">
      <alignment horizontal="center"/>
    </xf>
    <xf numFmtId="0" fontId="3" fillId="0" borderId="0" xfId="53" applyNumberFormat="1" applyFont="1" applyFill="1" applyAlignment="1" applyProtection="1"/>
    <xf numFmtId="0" fontId="4" fillId="0" borderId="0" xfId="53" applyFont="1" applyAlignment="1">
      <alignment horizontal="center"/>
    </xf>
    <xf numFmtId="0" fontId="4" fillId="0" borderId="0" xfId="53" applyFont="1"/>
    <xf numFmtId="0" fontId="2" fillId="0" borderId="0" xfId="53" applyAlignment="1">
      <alignment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 fillId="0" borderId="0" xfId="53" applyFill="1"/>
    <xf numFmtId="0" fontId="5" fillId="0" borderId="4"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0" xfId="53" applyAlignment="1"/>
    <xf numFmtId="0" fontId="2" fillId="2" borderId="0" xfId="53" applyFont="1" applyFill="1" applyAlignment="1">
      <alignment vertical="center"/>
    </xf>
    <xf numFmtId="0" fontId="2" fillId="2" borderId="0" xfId="53" applyFill="1"/>
    <xf numFmtId="0" fontId="2" fillId="2" borderId="0" xfId="53" applyFill="1" applyAlignment="1">
      <alignment horizontal="right" vertical="center"/>
    </xf>
    <xf numFmtId="0" fontId="5" fillId="0" borderId="4" xfId="53" applyFont="1" applyFill="1" applyBorder="1" applyAlignment="1">
      <alignment horizontal="center" vertical="center"/>
    </xf>
    <xf numFmtId="0" fontId="5" fillId="0" borderId="7" xfId="53" applyFont="1" applyBorder="1" applyAlignment="1">
      <alignment horizontal="center" vertical="center"/>
    </xf>
    <xf numFmtId="4" fontId="5" fillId="0" borderId="4" xfId="53" applyNumberFormat="1" applyFont="1" applyFill="1" applyBorder="1" applyAlignment="1" applyProtection="1">
      <alignment horizontal="center" vertical="center"/>
    </xf>
    <xf numFmtId="0" fontId="5" fillId="0" borderId="8" xfId="53" applyFont="1" applyBorder="1" applyAlignment="1">
      <alignment horizontal="center" vertical="center"/>
    </xf>
    <xf numFmtId="0" fontId="5" fillId="0" borderId="4" xfId="53" applyFont="1" applyBorder="1" applyAlignment="1">
      <alignment horizontal="center" vertical="center"/>
    </xf>
    <xf numFmtId="49" fontId="2" fillId="2" borderId="2" xfId="53" applyNumberFormat="1" applyFont="1" applyFill="1" applyBorder="1" applyAlignment="1" applyProtection="1">
      <alignment vertical="center" wrapText="1"/>
    </xf>
    <xf numFmtId="4" fontId="2" fillId="2" borderId="1" xfId="53" applyNumberFormat="1" applyFont="1" applyFill="1" applyBorder="1" applyAlignment="1" applyProtection="1">
      <alignment vertical="center" wrapText="1"/>
    </xf>
    <xf numFmtId="49" fontId="2" fillId="2" borderId="3" xfId="53" applyNumberFormat="1" applyFont="1" applyFill="1" applyBorder="1" applyAlignment="1" applyProtection="1">
      <alignment vertical="center" wrapText="1"/>
    </xf>
    <xf numFmtId="0" fontId="2" fillId="0" borderId="0" xfId="53" applyFont="1" applyFill="1"/>
    <xf numFmtId="0" fontId="6" fillId="0" borderId="0" xfId="33" applyFont="1" applyAlignment="1">
      <alignment horizontal="center" vertical="center"/>
    </xf>
    <xf numFmtId="0" fontId="7" fillId="0" borderId="0" xfId="33" applyFont="1" applyAlignment="1">
      <alignment horizontal="right" vertical="center"/>
    </xf>
    <xf numFmtId="0" fontId="8" fillId="0" borderId="1" xfId="33" applyFont="1" applyBorder="1" applyAlignment="1">
      <alignment horizontal="center" vertical="center"/>
    </xf>
    <xf numFmtId="0" fontId="9" fillId="0" borderId="1" xfId="33" applyFont="1" applyBorder="1" applyAlignment="1">
      <alignment horizontal="left" vertical="center"/>
    </xf>
    <xf numFmtId="0" fontId="10" fillId="0" borderId="1" xfId="33" applyFont="1" applyBorder="1" applyAlignment="1">
      <alignment horizontal="center" vertical="center"/>
    </xf>
    <xf numFmtId="0" fontId="10" fillId="0" borderId="1" xfId="33" applyFont="1" applyBorder="1" applyAlignment="1">
      <alignment horizontal="left" vertical="center"/>
    </xf>
    <xf numFmtId="0" fontId="8" fillId="0" borderId="1" xfId="33" applyFont="1" applyBorder="1" applyAlignment="1">
      <alignment horizontal="left" vertical="center"/>
    </xf>
    <xf numFmtId="0" fontId="10" fillId="0" borderId="1" xfId="33" applyFont="1" applyBorder="1" applyAlignment="1">
      <alignment horizontal="justify" vertical="center"/>
    </xf>
    <xf numFmtId="0" fontId="1" fillId="0" borderId="0" xfId="0" applyFont="1" applyFill="1" applyBorder="1" applyAlignment="1">
      <alignment horizontal="center" vertical="center"/>
    </xf>
    <xf numFmtId="0" fontId="11" fillId="0" borderId="0" xfId="0" applyFont="1" applyFill="1" applyBorder="1" applyAlignment="1">
      <alignment horizontal="right" vertical="center"/>
    </xf>
    <xf numFmtId="0" fontId="1" fillId="0" borderId="1" xfId="0" applyFont="1" applyFill="1" applyBorder="1" applyAlignment="1">
      <alignment horizontal="center" vertical="center"/>
    </xf>
    <xf numFmtId="0" fontId="5" fillId="2" borderId="0" xfId="14" applyNumberFormat="1" applyFont="1" applyFill="1" applyAlignment="1">
      <alignment horizontal="center" vertical="center"/>
    </xf>
    <xf numFmtId="0" fontId="5" fillId="2" borderId="0" xfId="14" applyNumberFormat="1" applyFont="1" applyFill="1" applyAlignment="1">
      <alignment horizontal="left" vertical="center"/>
    </xf>
    <xf numFmtId="0" fontId="5" fillId="2" borderId="0" xfId="14" applyNumberFormat="1" applyFont="1" applyFill="1" applyAlignment="1">
      <alignment horizontal="right" vertical="center"/>
    </xf>
    <xf numFmtId="0" fontId="12" fillId="2" borderId="0" xfId="14" applyNumberFormat="1" applyFont="1" applyFill="1" applyAlignment="1" applyProtection="1">
      <alignment horizontal="centerContinuous" vertical="center"/>
    </xf>
    <xf numFmtId="0" fontId="2" fillId="0" borderId="11" xfId="14" applyFill="1" applyBorder="1" applyAlignment="1">
      <alignment horizontal="left" vertical="center"/>
    </xf>
    <xf numFmtId="0" fontId="2" fillId="0" borderId="11" xfId="14" applyFont="1" applyFill="1" applyBorder="1" applyAlignment="1">
      <alignment horizontal="left" vertical="center"/>
    </xf>
    <xf numFmtId="0" fontId="2" fillId="0" borderId="0" xfId="14" applyFill="1" applyAlignment="1">
      <alignment horizontal="left" vertical="center"/>
    </xf>
    <xf numFmtId="0" fontId="5" fillId="2" borderId="0" xfId="14" applyNumberFormat="1" applyFont="1" applyFill="1" applyAlignment="1">
      <alignment vertical="center"/>
    </xf>
    <xf numFmtId="0" fontId="1" fillId="0" borderId="1" xfId="0" applyFont="1" applyFill="1" applyBorder="1" applyAlignment="1">
      <alignment vertical="center"/>
    </xf>
    <xf numFmtId="0" fontId="5" fillId="3" borderId="1" xfId="14" applyNumberFormat="1" applyFont="1" applyFill="1" applyBorder="1" applyAlignment="1">
      <alignment horizontal="centerContinuous" vertical="center"/>
    </xf>
    <xf numFmtId="0" fontId="5" fillId="3" borderId="2" xfId="14" applyNumberFormat="1" applyFont="1" applyFill="1" applyBorder="1" applyAlignment="1">
      <alignment horizontal="centerContinuous" vertical="center"/>
    </xf>
    <xf numFmtId="176" fontId="5" fillId="3" borderId="1" xfId="14" applyNumberFormat="1" applyFont="1" applyFill="1" applyBorder="1" applyAlignment="1" applyProtection="1">
      <alignment horizontal="center" vertical="center"/>
    </xf>
    <xf numFmtId="0" fontId="5" fillId="3" borderId="12" xfId="14" applyNumberFormat="1" applyFont="1" applyFill="1" applyBorder="1" applyAlignment="1" applyProtection="1">
      <alignment horizontal="center" vertical="center"/>
    </xf>
    <xf numFmtId="0" fontId="1" fillId="0" borderId="4" xfId="0" applyFont="1" applyFill="1" applyBorder="1" applyAlignment="1">
      <alignment horizontal="center" vertical="center"/>
    </xf>
    <xf numFmtId="0" fontId="5" fillId="3" borderId="1" xfId="14" applyNumberFormat="1" applyFont="1" applyFill="1" applyBorder="1" applyAlignment="1">
      <alignment horizontal="center" vertical="center"/>
    </xf>
    <xf numFmtId="0" fontId="5" fillId="3" borderId="2" xfId="14" applyNumberFormat="1" applyFont="1" applyFill="1" applyBorder="1" applyAlignment="1">
      <alignment horizontal="center" vertical="center"/>
    </xf>
    <xf numFmtId="0" fontId="1" fillId="0" borderId="6" xfId="0" applyFont="1" applyFill="1" applyBorder="1" applyAlignment="1">
      <alignment horizontal="center" vertical="center"/>
    </xf>
    <xf numFmtId="0" fontId="5" fillId="3" borderId="4" xfId="14" applyNumberFormat="1" applyFont="1" applyFill="1" applyBorder="1" applyAlignment="1">
      <alignment horizontal="center" vertical="center"/>
    </xf>
    <xf numFmtId="0" fontId="5" fillId="3" borderId="5" xfId="14" applyNumberFormat="1" applyFont="1" applyFill="1" applyBorder="1" applyAlignment="1">
      <alignment horizontal="center" vertical="center"/>
    </xf>
    <xf numFmtId="49" fontId="2" fillId="0" borderId="2" xfId="14" applyNumberFormat="1" applyFont="1" applyFill="1" applyBorder="1" applyAlignment="1" applyProtection="1">
      <alignment vertical="center"/>
    </xf>
    <xf numFmtId="0" fontId="5" fillId="0" borderId="1" xfId="14" applyNumberFormat="1" applyFont="1" applyFill="1" applyBorder="1" applyAlignment="1" applyProtection="1">
      <alignment vertical="center" wrapText="1"/>
    </xf>
    <xf numFmtId="177" fontId="5" fillId="0" borderId="2" xfId="14" applyNumberFormat="1" applyFont="1" applyFill="1" applyBorder="1" applyAlignment="1" applyProtection="1">
      <alignment horizontal="right" vertical="center"/>
    </xf>
    <xf numFmtId="0" fontId="5" fillId="3" borderId="2" xfId="14" applyNumberFormat="1" applyFont="1" applyFill="1" applyBorder="1" applyAlignment="1" applyProtection="1">
      <alignment horizontal="center" vertical="center" wrapText="1"/>
    </xf>
    <xf numFmtId="0" fontId="5" fillId="3" borderId="1" xfId="14" applyNumberFormat="1" applyFont="1" applyFill="1" applyBorder="1" applyAlignment="1" applyProtection="1">
      <alignment horizontal="center" vertical="center"/>
    </xf>
    <xf numFmtId="0" fontId="5" fillId="3" borderId="6" xfId="14" applyNumberFormat="1" applyFont="1" applyFill="1" applyBorder="1" applyAlignment="1">
      <alignment horizontal="center" vertical="center"/>
    </xf>
    <xf numFmtId="177" fontId="5" fillId="0" borderId="1" xfId="14" applyNumberFormat="1" applyFont="1" applyFill="1" applyBorder="1" applyAlignment="1" applyProtection="1">
      <alignment horizontal="right" vertical="center"/>
    </xf>
    <xf numFmtId="0" fontId="0" fillId="0" borderId="0" xfId="0" applyFill="1">
      <alignment vertical="center"/>
    </xf>
    <xf numFmtId="0" fontId="13" fillId="0" borderId="0" xfId="0" applyFont="1" applyFill="1" applyBorder="1" applyAlignment="1">
      <alignment vertical="center"/>
    </xf>
    <xf numFmtId="0" fontId="14" fillId="0" borderId="0" xfId="0" applyFont="1" applyFill="1" applyBorder="1" applyAlignment="1">
      <alignment vertical="center"/>
    </xf>
    <xf numFmtId="0" fontId="15" fillId="0" borderId="0" xfId="0" applyFont="1" applyFill="1" applyBorder="1" applyAlignment="1">
      <alignment horizontal="center" vertical="center"/>
    </xf>
    <xf numFmtId="178" fontId="14"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0" fontId="14" fillId="0" borderId="1" xfId="0" applyFont="1" applyFill="1" applyBorder="1" applyAlignment="1">
      <alignment horizontal="center" vertical="center"/>
    </xf>
    <xf numFmtId="178" fontId="14" fillId="0" borderId="1" xfId="0" applyNumberFormat="1" applyFont="1" applyFill="1" applyBorder="1" applyAlignment="1">
      <alignment horizontal="center" vertical="center"/>
    </xf>
    <xf numFmtId="49" fontId="14" fillId="0" borderId="1" xfId="0" applyNumberFormat="1" applyFont="1" applyFill="1" applyBorder="1" applyAlignment="1">
      <alignment vertical="center"/>
    </xf>
    <xf numFmtId="177" fontId="14" fillId="0" borderId="1" xfId="0" applyNumberFormat="1" applyFont="1" applyFill="1" applyBorder="1" applyAlignment="1">
      <alignment horizontal="right" vertical="center"/>
    </xf>
    <xf numFmtId="0" fontId="16" fillId="0" borderId="0" xfId="0" applyFont="1" applyFill="1" applyBorder="1" applyAlignment="1">
      <alignment vertical="center"/>
    </xf>
    <xf numFmtId="0" fontId="17" fillId="0" borderId="0" xfId="53" applyFont="1" applyFill="1"/>
    <xf numFmtId="0" fontId="17" fillId="0" borderId="0" xfId="53" applyFont="1"/>
    <xf numFmtId="0" fontId="18" fillId="0" borderId="0" xfId="53" applyNumberFormat="1" applyFont="1" applyFill="1" applyAlignment="1" applyProtection="1">
      <alignment horizontal="center" vertical="center"/>
    </xf>
    <xf numFmtId="0" fontId="19" fillId="0" borderId="0" xfId="53" applyFont="1" applyFill="1"/>
    <xf numFmtId="0" fontId="19" fillId="0" borderId="0" xfId="53" applyFont="1"/>
    <xf numFmtId="0" fontId="20" fillId="0" borderId="1" xfId="53" applyFont="1" applyFill="1" applyBorder="1" applyAlignment="1">
      <alignment horizontal="center" vertical="center" wrapText="1"/>
    </xf>
    <xf numFmtId="0" fontId="19" fillId="0" borderId="1" xfId="53" applyNumberFormat="1" applyFont="1" applyFill="1" applyBorder="1" applyAlignment="1" applyProtection="1">
      <alignment horizontal="center" vertical="center"/>
    </xf>
    <xf numFmtId="0" fontId="20" fillId="0" borderId="4" xfId="53" applyNumberFormat="1" applyFont="1" applyFill="1" applyBorder="1" applyAlignment="1" applyProtection="1">
      <alignment horizontal="center" vertical="center" wrapText="1"/>
    </xf>
    <xf numFmtId="49" fontId="20" fillId="0" borderId="4" xfId="53" applyNumberFormat="1" applyFont="1" applyFill="1" applyBorder="1" applyAlignment="1" applyProtection="1">
      <alignment horizontal="center" vertical="center" wrapText="1"/>
    </xf>
    <xf numFmtId="0" fontId="20" fillId="0" borderId="4" xfId="53" applyFont="1" applyFill="1" applyBorder="1" applyAlignment="1">
      <alignment horizontal="center" vertical="center" wrapText="1"/>
    </xf>
    <xf numFmtId="0" fontId="19" fillId="0" borderId="4" xfId="53" applyNumberFormat="1" applyFont="1" applyFill="1" applyBorder="1" applyAlignment="1" applyProtection="1">
      <alignment horizontal="center" vertical="center"/>
    </xf>
    <xf numFmtId="0" fontId="20" fillId="0" borderId="1" xfId="53" applyNumberFormat="1" applyFont="1" applyFill="1" applyBorder="1" applyAlignment="1" applyProtection="1">
      <alignment horizontal="center" vertical="center" wrapText="1"/>
    </xf>
    <xf numFmtId="0" fontId="20" fillId="0" borderId="2" xfId="53" applyNumberFormat="1" applyFont="1" applyFill="1" applyBorder="1" applyAlignment="1" applyProtection="1">
      <alignment horizontal="center" vertical="center" wrapText="1"/>
    </xf>
    <xf numFmtId="179" fontId="19" fillId="0" borderId="2" xfId="53" applyNumberFormat="1" applyFont="1" applyFill="1" applyBorder="1" applyAlignment="1" applyProtection="1">
      <alignment horizontal="center" vertical="center"/>
    </xf>
    <xf numFmtId="179" fontId="19" fillId="0" borderId="12" xfId="53" applyNumberFormat="1" applyFont="1" applyFill="1" applyBorder="1" applyAlignment="1" applyProtection="1">
      <alignment horizontal="center" vertical="center"/>
    </xf>
    <xf numFmtId="0" fontId="19" fillId="0" borderId="12" xfId="53" applyNumberFormat="1" applyFont="1" applyFill="1" applyBorder="1" applyAlignment="1" applyProtection="1"/>
    <xf numFmtId="0" fontId="19" fillId="0" borderId="13" xfId="53" applyNumberFormat="1" applyFont="1" applyFill="1" applyBorder="1" applyAlignment="1" applyProtection="1"/>
    <xf numFmtId="0" fontId="19" fillId="0" borderId="14" xfId="53" applyFont="1" applyFill="1" applyBorder="1" applyAlignment="1">
      <alignment horizontal="left" vertical="center" wrapText="1"/>
    </xf>
    <xf numFmtId="49" fontId="19" fillId="0" borderId="14" xfId="53" applyNumberFormat="1" applyFont="1" applyFill="1" applyBorder="1" applyAlignment="1">
      <alignment horizontal="left" vertical="center" wrapText="1"/>
    </xf>
    <xf numFmtId="0" fontId="19" fillId="0" borderId="15" xfId="53" applyFont="1" applyFill="1" applyBorder="1" applyAlignment="1">
      <alignment vertical="center" wrapText="1"/>
    </xf>
    <xf numFmtId="179" fontId="19" fillId="0" borderId="5" xfId="53" applyNumberFormat="1" applyFont="1" applyFill="1" applyBorder="1" applyAlignment="1" applyProtection="1">
      <alignment horizontal="center" vertical="center" wrapText="1"/>
    </xf>
    <xf numFmtId="0" fontId="19" fillId="0" borderId="16" xfId="53" applyFont="1" applyFill="1" applyBorder="1" applyAlignment="1">
      <alignment horizontal="left" vertical="center" wrapText="1"/>
    </xf>
    <xf numFmtId="179" fontId="19" fillId="0" borderId="4" xfId="53" applyNumberFormat="1" applyFont="1" applyFill="1" applyBorder="1" applyAlignment="1" applyProtection="1">
      <alignment horizontal="center" vertical="center" wrapText="1"/>
    </xf>
    <xf numFmtId="0" fontId="19" fillId="0" borderId="17" xfId="53" applyFont="1" applyFill="1" applyBorder="1" applyAlignment="1">
      <alignment horizontal="left" vertical="center" wrapText="1"/>
    </xf>
    <xf numFmtId="49" fontId="19" fillId="0" borderId="17" xfId="53" applyNumberFormat="1" applyFont="1" applyFill="1" applyBorder="1" applyAlignment="1">
      <alignment horizontal="left" vertical="center" wrapText="1"/>
    </xf>
    <xf numFmtId="0" fontId="19" fillId="0" borderId="18" xfId="53" applyFont="1" applyFill="1" applyBorder="1" applyAlignment="1">
      <alignment vertical="center" wrapText="1"/>
    </xf>
    <xf numFmtId="0" fontId="19" fillId="0" borderId="19" xfId="53" applyFont="1" applyFill="1" applyBorder="1" applyAlignment="1">
      <alignment horizontal="left" vertical="center" wrapText="1"/>
    </xf>
    <xf numFmtId="0" fontId="19" fillId="0" borderId="0" xfId="53" applyFont="1" applyFill="1" applyAlignment="1">
      <alignment vertical="center"/>
    </xf>
    <xf numFmtId="0" fontId="19" fillId="0" borderId="0" xfId="53" applyFont="1" applyFill="1" applyAlignment="1">
      <alignment horizontal="left" vertical="center"/>
    </xf>
    <xf numFmtId="0" fontId="19" fillId="0" borderId="2" xfId="53" applyFont="1" applyFill="1" applyBorder="1" applyAlignment="1">
      <alignment vertical="center"/>
    </xf>
    <xf numFmtId="0" fontId="19" fillId="0" borderId="20" xfId="53" applyFont="1" applyFill="1" applyBorder="1" applyAlignment="1">
      <alignment horizontal="left" vertical="center" wrapText="1"/>
    </xf>
    <xf numFmtId="49" fontId="19" fillId="0" borderId="20" xfId="53" applyNumberFormat="1" applyFont="1" applyFill="1" applyBorder="1" applyAlignment="1">
      <alignment horizontal="left" vertical="center" wrapText="1"/>
    </xf>
    <xf numFmtId="0" fontId="19" fillId="0" borderId="21" xfId="53" applyFont="1" applyFill="1" applyBorder="1" applyAlignment="1">
      <alignment vertical="center" wrapText="1"/>
    </xf>
    <xf numFmtId="0" fontId="19" fillId="0" borderId="2" xfId="53" applyFont="1" applyFill="1" applyBorder="1" applyAlignment="1">
      <alignment vertical="center" wrapText="1"/>
    </xf>
    <xf numFmtId="0" fontId="19" fillId="0" borderId="22" xfId="53" applyFont="1" applyFill="1" applyBorder="1" applyAlignment="1">
      <alignment vertical="center" wrapText="1"/>
    </xf>
    <xf numFmtId="179" fontId="19" fillId="0" borderId="1" xfId="53" applyNumberFormat="1" applyFont="1" applyFill="1" applyBorder="1" applyAlignment="1" applyProtection="1">
      <alignment horizontal="center" vertical="center" wrapText="1"/>
    </xf>
    <xf numFmtId="0" fontId="19" fillId="0" borderId="23" xfId="53" applyFont="1" applyFill="1" applyBorder="1" applyAlignment="1">
      <alignment horizontal="left" vertical="center" wrapText="1"/>
    </xf>
    <xf numFmtId="49" fontId="19" fillId="0" borderId="24" xfId="53" applyNumberFormat="1" applyFont="1" applyFill="1" applyBorder="1" applyAlignment="1">
      <alignment horizontal="left" vertical="center" wrapText="1"/>
    </xf>
    <xf numFmtId="0" fontId="17" fillId="0" borderId="0" xfId="53" applyFont="1" applyAlignment="1">
      <alignment horizontal="right" vertical="center"/>
    </xf>
    <xf numFmtId="0" fontId="19" fillId="0" borderId="0" xfId="53" applyFont="1" applyAlignment="1">
      <alignment horizontal="right"/>
    </xf>
    <xf numFmtId="0" fontId="19" fillId="0" borderId="8" xfId="53" applyNumberFormat="1" applyFont="1" applyFill="1" applyBorder="1" applyAlignment="1" applyProtection="1"/>
    <xf numFmtId="0" fontId="19" fillId="0" borderId="3" xfId="53" applyFont="1" applyFill="1" applyBorder="1" applyAlignment="1">
      <alignment horizontal="left" vertical="center" wrapText="1"/>
    </xf>
    <xf numFmtId="49" fontId="19" fillId="0" borderId="1" xfId="53" applyNumberFormat="1" applyFont="1" applyFill="1" applyBorder="1" applyAlignment="1">
      <alignment horizontal="left" vertical="center" wrapText="1"/>
    </xf>
    <xf numFmtId="178" fontId="21" fillId="0" borderId="0" xfId="49" applyNumberFormat="1" applyFont="1" applyBorder="1" applyAlignment="1">
      <alignment horizontal="center" vertical="center"/>
    </xf>
    <xf numFmtId="178" fontId="22" fillId="0" borderId="0" xfId="49" applyNumberFormat="1" applyFont="1" applyFill="1" applyBorder="1" applyAlignment="1">
      <alignment horizontal="left" vertical="center"/>
    </xf>
    <xf numFmtId="178" fontId="22" fillId="0" borderId="0" xfId="49" applyNumberFormat="1" applyFont="1" applyBorder="1" applyAlignment="1">
      <alignment horizontal="right" vertical="center"/>
    </xf>
    <xf numFmtId="0" fontId="22" fillId="0" borderId="1" xfId="49" applyFont="1" applyBorder="1" applyAlignment="1">
      <alignment horizontal="center" vertical="center"/>
    </xf>
    <xf numFmtId="178" fontId="22" fillId="0" borderId="1" xfId="49" applyNumberFormat="1" applyFont="1" applyBorder="1" applyAlignment="1">
      <alignment horizontal="center" vertical="center"/>
    </xf>
    <xf numFmtId="0" fontId="22" fillId="0" borderId="1" xfId="49" applyNumberFormat="1" applyFont="1" applyFill="1" applyBorder="1" applyAlignment="1">
      <alignment horizontal="left" vertical="center"/>
    </xf>
    <xf numFmtId="177" fontId="22" fillId="0" borderId="1" xfId="49" applyNumberFormat="1" applyFont="1" applyFill="1" applyBorder="1" applyAlignment="1">
      <alignment horizontal="center" vertical="center"/>
    </xf>
    <xf numFmtId="0" fontId="23" fillId="0" borderId="0" xfId="0" applyFont="1" applyFill="1" applyAlignment="1">
      <alignment horizontal="center" vertical="center"/>
    </xf>
    <xf numFmtId="0" fontId="24" fillId="0" borderId="11" xfId="0" applyFont="1" applyFill="1" applyBorder="1" applyAlignment="1">
      <alignment vertical="center"/>
    </xf>
    <xf numFmtId="0" fontId="24" fillId="0" borderId="0" xfId="0" applyFont="1" applyFill="1" applyBorder="1" applyAlignment="1">
      <alignment vertical="center"/>
    </xf>
    <xf numFmtId="0" fontId="24" fillId="0" borderId="0" xfId="0" applyFont="1" applyFill="1" applyBorder="1" applyAlignment="1">
      <alignment horizontal="right" vertical="center"/>
    </xf>
    <xf numFmtId="0" fontId="25"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49" fontId="25" fillId="0" borderId="1" xfId="0" applyNumberFormat="1" applyFont="1" applyFill="1" applyBorder="1" applyAlignment="1">
      <alignment vertical="center"/>
    </xf>
    <xf numFmtId="0" fontId="25" fillId="0" borderId="1" xfId="0" applyNumberFormat="1" applyFont="1" applyFill="1" applyBorder="1" applyAlignment="1">
      <alignment horizontal="center" vertical="center"/>
    </xf>
    <xf numFmtId="177" fontId="25" fillId="0" borderId="1" xfId="0" applyNumberFormat="1" applyFont="1" applyFill="1" applyBorder="1" applyAlignment="1">
      <alignment horizontal="right" vertical="center"/>
    </xf>
    <xf numFmtId="178" fontId="26" fillId="0" borderId="0" xfId="2" applyNumberFormat="1" applyFont="1" applyBorder="1" applyAlignment="1">
      <alignment horizontal="center" vertical="center"/>
    </xf>
    <xf numFmtId="178" fontId="27" fillId="0" borderId="0" xfId="2" applyNumberFormat="1" applyFont="1" applyFill="1" applyBorder="1" applyAlignment="1">
      <alignment horizontal="left" vertical="center"/>
    </xf>
    <xf numFmtId="178" fontId="27" fillId="0" borderId="0" xfId="2" applyNumberFormat="1" applyFont="1" applyBorder="1" applyAlignment="1">
      <alignment horizontal="left" vertical="center"/>
    </xf>
    <xf numFmtId="178" fontId="27" fillId="0" borderId="0" xfId="2" applyNumberFormat="1" applyFont="1" applyBorder="1" applyAlignment="1">
      <alignment horizontal="right" vertical="center"/>
    </xf>
    <xf numFmtId="0" fontId="27" fillId="0" borderId="1" xfId="2" applyFont="1" applyBorder="1" applyAlignment="1">
      <alignment horizontal="center" vertical="center"/>
    </xf>
    <xf numFmtId="178" fontId="27" fillId="0" borderId="1" xfId="2" applyNumberFormat="1" applyFont="1" applyBorder="1" applyAlignment="1">
      <alignment horizontal="center" vertical="center"/>
    </xf>
    <xf numFmtId="0" fontId="27" fillId="0" borderId="1" xfId="2" applyNumberFormat="1" applyFont="1" applyFill="1" applyBorder="1" applyAlignment="1">
      <alignment horizontal="left" vertical="center"/>
    </xf>
    <xf numFmtId="179" fontId="27" fillId="0" borderId="1" xfId="2" applyNumberFormat="1" applyFont="1" applyFill="1" applyBorder="1" applyAlignment="1">
      <alignment horizontal="right" vertical="center"/>
    </xf>
    <xf numFmtId="0" fontId="27" fillId="0" borderId="1" xfId="37" applyNumberFormat="1" applyFont="1" applyFill="1" applyBorder="1" applyAlignment="1">
      <alignment horizontal="left" vertical="center"/>
    </xf>
    <xf numFmtId="0" fontId="27" fillId="0" borderId="1" xfId="2" applyFont="1" applyBorder="1" applyAlignment="1">
      <alignment horizontal="left" vertical="center"/>
    </xf>
    <xf numFmtId="180" fontId="27" fillId="0" borderId="1" xfId="2" applyNumberFormat="1" applyFont="1" applyFill="1" applyBorder="1" applyAlignment="1">
      <alignment horizontal="center" vertical="center"/>
    </xf>
    <xf numFmtId="0" fontId="14"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xf>
    <xf numFmtId="49" fontId="14" fillId="0" borderId="1" xfId="0" applyNumberFormat="1" applyFont="1" applyFill="1" applyBorder="1" applyAlignment="1">
      <alignment horizontal="center" vertical="center"/>
    </xf>
    <xf numFmtId="0" fontId="14" fillId="0" borderId="1" xfId="0" applyNumberFormat="1" applyFont="1" applyFill="1" applyBorder="1" applyAlignment="1">
      <alignment horizontal="left" vertical="center"/>
    </xf>
    <xf numFmtId="0" fontId="14" fillId="0" borderId="1" xfId="0" applyNumberFormat="1" applyFont="1" applyFill="1" applyBorder="1" applyAlignment="1">
      <alignment horizontal="left" vertical="center" wrapText="1"/>
    </xf>
    <xf numFmtId="0" fontId="14" fillId="0" borderId="11" xfId="0" applyFont="1" applyFill="1" applyBorder="1" applyAlignment="1">
      <alignment vertical="center"/>
    </xf>
    <xf numFmtId="0" fontId="28" fillId="2" borderId="0" xfId="14" applyNumberFormat="1" applyFont="1" applyFill="1" applyAlignment="1" applyProtection="1">
      <alignment horizontal="right" vertical="center"/>
    </xf>
    <xf numFmtId="0" fontId="28" fillId="2" borderId="0" xfId="14" applyNumberFormat="1" applyFont="1" applyFill="1" applyAlignment="1" applyProtection="1">
      <alignment vertical="center" wrapText="1"/>
    </xf>
    <xf numFmtId="181" fontId="28" fillId="2" borderId="0" xfId="14" applyNumberFormat="1" applyFont="1" applyFill="1" applyAlignment="1" applyProtection="1">
      <alignment horizontal="right" vertical="center"/>
    </xf>
    <xf numFmtId="0" fontId="29" fillId="0" borderId="0" xfId="14" applyNumberFormat="1" applyFont="1" applyFill="1" applyAlignment="1" applyProtection="1">
      <alignment horizontal="centerContinuous" vertical="center"/>
    </xf>
    <xf numFmtId="0" fontId="5" fillId="0" borderId="0" xfId="14" applyFont="1" applyFill="1" applyAlignment="1">
      <alignment horizontal="center" vertical="center"/>
    </xf>
    <xf numFmtId="0" fontId="5" fillId="0" borderId="0" xfId="14" applyFont="1" applyFill="1" applyAlignment="1">
      <alignment horizontal="left" vertical="center"/>
    </xf>
    <xf numFmtId="0" fontId="5" fillId="0" borderId="0" xfId="14" applyFont="1" applyFill="1" applyAlignment="1">
      <alignment vertical="center"/>
    </xf>
    <xf numFmtId="181" fontId="5" fillId="2" borderId="0" xfId="14" applyNumberFormat="1" applyFont="1" applyFill="1" applyAlignment="1" applyProtection="1">
      <alignment horizontal="right" vertical="center"/>
    </xf>
    <xf numFmtId="0" fontId="5" fillId="4" borderId="2" xfId="14" applyNumberFormat="1" applyFont="1" applyFill="1" applyBorder="1" applyAlignment="1" applyProtection="1">
      <alignment horizontal="center" vertical="center" wrapText="1"/>
    </xf>
    <xf numFmtId="0" fontId="5" fillId="4" borderId="2" xfId="14" applyNumberFormat="1" applyFont="1" applyFill="1" applyBorder="1" applyAlignment="1" applyProtection="1">
      <alignment horizontal="centerContinuous" vertical="center"/>
    </xf>
    <xf numFmtId="0" fontId="5" fillId="4" borderId="25" xfId="14" applyNumberFormat="1" applyFont="1" applyFill="1" applyBorder="1" applyAlignment="1" applyProtection="1">
      <alignment horizontal="centerContinuous" vertical="center"/>
    </xf>
    <xf numFmtId="0" fontId="5" fillId="4" borderId="3" xfId="14" applyNumberFormat="1" applyFont="1" applyFill="1" applyBorder="1" applyAlignment="1" applyProtection="1">
      <alignment horizontal="center" vertical="center" wrapText="1"/>
    </xf>
    <xf numFmtId="0" fontId="5" fillId="4" borderId="1" xfId="14" applyNumberFormat="1" applyFont="1" applyFill="1" applyBorder="1" applyAlignment="1" applyProtection="1">
      <alignment horizontal="center" vertical="center" wrapText="1"/>
    </xf>
    <xf numFmtId="0" fontId="5" fillId="4" borderId="9" xfId="14" applyFont="1" applyFill="1" applyBorder="1" applyAlignment="1">
      <alignment horizontal="center" vertical="center" wrapText="1"/>
    </xf>
    <xf numFmtId="0" fontId="5" fillId="4" borderId="26" xfId="14" applyFont="1" applyFill="1" applyBorder="1" applyAlignment="1">
      <alignment horizontal="center" vertical="center" wrapText="1"/>
    </xf>
    <xf numFmtId="0" fontId="5" fillId="4" borderId="5" xfId="14" applyNumberFormat="1" applyFont="1" applyFill="1" applyBorder="1" applyAlignment="1">
      <alignment horizontal="center" vertical="center"/>
    </xf>
    <xf numFmtId="0" fontId="5" fillId="4" borderId="4" xfId="14" applyNumberFormat="1" applyFont="1" applyFill="1" applyBorder="1" applyAlignment="1">
      <alignment horizontal="center" vertical="center"/>
    </xf>
    <xf numFmtId="49" fontId="5" fillId="0" borderId="2" xfId="14" applyNumberFormat="1" applyFont="1" applyFill="1" applyBorder="1" applyAlignment="1" applyProtection="1">
      <alignment horizontal="center" vertical="center" wrapText="1"/>
    </xf>
    <xf numFmtId="49" fontId="5" fillId="0" borderId="1" xfId="14" applyNumberFormat="1" applyFont="1" applyFill="1" applyBorder="1" applyAlignment="1" applyProtection="1">
      <alignment horizontal="center" vertical="center" wrapText="1"/>
    </xf>
    <xf numFmtId="4" fontId="5" fillId="0" borderId="12" xfId="14" applyNumberFormat="1" applyFont="1" applyFill="1" applyBorder="1" applyAlignment="1" applyProtection="1">
      <alignment horizontal="right" vertical="center" wrapText="1"/>
    </xf>
    <xf numFmtId="4" fontId="5" fillId="0" borderId="2" xfId="14" applyNumberFormat="1" applyFont="1" applyFill="1" applyBorder="1" applyAlignment="1" applyProtection="1">
      <alignment horizontal="right" vertical="center" wrapText="1"/>
    </xf>
    <xf numFmtId="0" fontId="5" fillId="4" borderId="1" xfId="14" applyNumberFormat="1" applyFont="1" applyFill="1" applyBorder="1" applyAlignment="1" applyProtection="1">
      <alignment horizontal="center" vertical="center"/>
    </xf>
    <xf numFmtId="4" fontId="5" fillId="0" borderId="1" xfId="14" applyNumberFormat="1" applyFont="1" applyFill="1" applyBorder="1" applyAlignment="1" applyProtection="1">
      <alignment horizontal="right" vertical="center" wrapText="1"/>
    </xf>
    <xf numFmtId="4" fontId="5" fillId="0" borderId="3" xfId="14" applyNumberFormat="1" applyFont="1" applyFill="1" applyBorder="1" applyAlignment="1" applyProtection="1">
      <alignment horizontal="right" vertical="center" wrapText="1"/>
    </xf>
    <xf numFmtId="0" fontId="2" fillId="0" borderId="0" xfId="14">
      <alignment vertical="center"/>
    </xf>
    <xf numFmtId="0" fontId="12" fillId="0" borderId="0" xfId="14" applyFont="1" applyAlignment="1">
      <alignment horizontal="center" vertical="center"/>
    </xf>
    <xf numFmtId="0" fontId="2" fillId="0" borderId="0" xfId="14" applyFont="1" applyFill="1" applyAlignment="1">
      <alignment horizontal="left" vertical="center"/>
    </xf>
    <xf numFmtId="0" fontId="2" fillId="0" borderId="0" xfId="14" applyFont="1" applyAlignment="1">
      <alignment horizontal="left" vertical="center"/>
    </xf>
    <xf numFmtId="0" fontId="2" fillId="4" borderId="2" xfId="14" applyFill="1" applyBorder="1" applyAlignment="1">
      <alignment horizontal="center" vertical="center" wrapText="1"/>
    </xf>
    <xf numFmtId="0" fontId="2" fillId="4" borderId="12" xfId="14" applyFill="1" applyBorder="1" applyAlignment="1">
      <alignment horizontal="center" vertical="center" wrapText="1"/>
    </xf>
    <xf numFmtId="0" fontId="2" fillId="4" borderId="3" xfId="14" applyFill="1" applyBorder="1" applyAlignment="1">
      <alignment horizontal="center" vertical="center" wrapText="1"/>
    </xf>
    <xf numFmtId="0" fontId="2" fillId="4" borderId="4" xfId="14" applyFill="1" applyBorder="1" applyAlignment="1">
      <alignment horizontal="center" vertical="center" wrapText="1"/>
    </xf>
    <xf numFmtId="0" fontId="2" fillId="4" borderId="1" xfId="14" applyFill="1" applyBorder="1" applyAlignment="1">
      <alignment horizontal="center" vertical="center" wrapText="1"/>
    </xf>
    <xf numFmtId="49" fontId="2" fillId="4" borderId="1" xfId="14" applyNumberFormat="1" applyFill="1" applyBorder="1" applyAlignment="1">
      <alignment horizontal="center" vertical="center" wrapText="1"/>
    </xf>
    <xf numFmtId="0" fontId="2" fillId="4" borderId="6" xfId="14" applyFill="1" applyBorder="1" applyAlignment="1">
      <alignment horizontal="center" vertical="center" wrapText="1"/>
    </xf>
    <xf numFmtId="0" fontId="2" fillId="4" borderId="1" xfId="14" applyFill="1" applyBorder="1" applyAlignment="1">
      <alignment horizontal="center" vertical="center"/>
    </xf>
    <xf numFmtId="49" fontId="2" fillId="4" borderId="1" xfId="14" applyNumberFormat="1" applyFill="1" applyBorder="1" applyAlignment="1">
      <alignment horizontal="center" vertical="center"/>
    </xf>
    <xf numFmtId="49" fontId="2" fillId="0" borderId="1" xfId="14" applyNumberFormat="1" applyFill="1" applyBorder="1" applyAlignment="1">
      <alignment horizontal="center" vertical="center"/>
    </xf>
    <xf numFmtId="49" fontId="2" fillId="0" borderId="1" xfId="14" applyNumberFormat="1" applyFont="1" applyFill="1" applyBorder="1" applyAlignment="1">
      <alignment horizontal="center" vertical="center"/>
    </xf>
    <xf numFmtId="0" fontId="2" fillId="0" borderId="1" xfId="14" applyNumberFormat="1" applyFill="1" applyBorder="1" applyAlignment="1">
      <alignment horizontal="left" vertical="center"/>
    </xf>
    <xf numFmtId="177" fontId="5" fillId="0" borderId="1" xfId="14" applyNumberFormat="1" applyFont="1" applyFill="1" applyBorder="1" applyAlignment="1">
      <alignment horizontal="right" vertical="center"/>
    </xf>
    <xf numFmtId="177" fontId="11" fillId="0" borderId="1" xfId="56" applyNumberFormat="1" applyFont="1" applyFill="1" applyBorder="1" applyAlignment="1">
      <alignment horizontal="right" vertical="center"/>
    </xf>
    <xf numFmtId="177" fontId="2" fillId="0" borderId="3" xfId="14" applyNumberFormat="1" applyFill="1" applyBorder="1" applyAlignment="1">
      <alignment horizontal="right" vertical="center"/>
    </xf>
    <xf numFmtId="0" fontId="2" fillId="0" borderId="1" xfId="14" applyNumberFormat="1" applyFill="1" applyBorder="1" applyAlignment="1">
      <alignment horizontal="left" vertical="center" wrapText="1"/>
    </xf>
    <xf numFmtId="177" fontId="5" fillId="5" borderId="17" xfId="14" applyNumberFormat="1" applyFont="1" applyFill="1" applyBorder="1" applyAlignment="1">
      <alignment horizontal="right" vertical="center"/>
    </xf>
    <xf numFmtId="177" fontId="5" fillId="0" borderId="17" xfId="14" applyNumberFormat="1" applyFont="1" applyFill="1" applyBorder="1" applyAlignment="1">
      <alignment horizontal="right" vertical="center"/>
    </xf>
    <xf numFmtId="0" fontId="2" fillId="4" borderId="4" xfId="14" applyFill="1" applyBorder="1" applyAlignment="1">
      <alignment horizontal="center" vertical="center"/>
    </xf>
    <xf numFmtId="177" fontId="11" fillId="0" borderId="2" xfId="56" applyNumberFormat="1" applyFont="1" applyFill="1" applyBorder="1" applyAlignment="1">
      <alignment horizontal="right" vertical="center"/>
    </xf>
    <xf numFmtId="177" fontId="5" fillId="0" borderId="27" xfId="14" applyNumberFormat="1" applyFont="1" applyFill="1" applyBorder="1" applyAlignment="1">
      <alignment horizontal="right" vertical="center"/>
    </xf>
    <xf numFmtId="177" fontId="2" fillId="0" borderId="1" xfId="14" applyNumberFormat="1" applyFill="1" applyBorder="1" applyAlignment="1">
      <alignment horizontal="right" vertical="center"/>
    </xf>
    <xf numFmtId="177" fontId="5" fillId="5" borderId="1" xfId="14" applyNumberFormat="1" applyFont="1" applyFill="1" applyBorder="1" applyAlignment="1">
      <alignment horizontal="right" vertical="center"/>
    </xf>
    <xf numFmtId="0" fontId="2" fillId="0" borderId="0" xfId="14" applyAlignment="1">
      <alignment horizontal="center" vertical="center"/>
    </xf>
    <xf numFmtId="0" fontId="2" fillId="0" borderId="0" xfId="14" applyFont="1" applyFill="1" applyAlignment="1">
      <alignment vertical="center"/>
    </xf>
    <xf numFmtId="0" fontId="5" fillId="0" borderId="0" xfId="14" applyFont="1" applyFill="1" applyAlignment="1">
      <alignment horizontal="right" vertical="center"/>
    </xf>
    <xf numFmtId="0" fontId="12" fillId="0" borderId="0" xfId="59" applyNumberFormat="1" applyFont="1" applyFill="1" applyAlignment="1" applyProtection="1">
      <alignment horizontal="center"/>
    </xf>
    <xf numFmtId="0" fontId="5" fillId="0" borderId="0" xfId="14" applyFont="1" applyFill="1" applyAlignment="1">
      <alignment horizontal="right"/>
    </xf>
    <xf numFmtId="1" fontId="30" fillId="0" borderId="1" xfId="14" applyNumberFormat="1" applyFont="1" applyFill="1" applyBorder="1" applyAlignment="1" applyProtection="1">
      <alignment horizontal="center" vertical="center" wrapText="1"/>
    </xf>
    <xf numFmtId="1" fontId="30" fillId="0" borderId="2" xfId="14" applyNumberFormat="1" applyFont="1" applyFill="1" applyBorder="1" applyAlignment="1" applyProtection="1">
      <alignment horizontal="center" vertical="center" wrapText="1"/>
    </xf>
    <xf numFmtId="1" fontId="30" fillId="0" borderId="12" xfId="14" applyNumberFormat="1" applyFont="1" applyFill="1" applyBorder="1" applyAlignment="1" applyProtection="1">
      <alignment horizontal="center" vertical="center" wrapText="1"/>
    </xf>
    <xf numFmtId="1" fontId="30" fillId="0" borderId="3" xfId="14" applyNumberFormat="1" applyFont="1" applyFill="1" applyBorder="1" applyAlignment="1" applyProtection="1">
      <alignment horizontal="center" vertical="center" wrapText="1"/>
    </xf>
    <xf numFmtId="1" fontId="30" fillId="0" borderId="4" xfId="14" applyNumberFormat="1" applyFont="1" applyFill="1" applyBorder="1" applyAlignment="1" applyProtection="1">
      <alignment horizontal="center" vertical="center" wrapText="1"/>
    </xf>
    <xf numFmtId="1" fontId="30" fillId="0" borderId="6" xfId="14" applyNumberFormat="1" applyFont="1" applyFill="1" applyBorder="1" applyAlignment="1" applyProtection="1">
      <alignment horizontal="center" vertical="center" wrapText="1"/>
    </xf>
    <xf numFmtId="1" fontId="30" fillId="0" borderId="5" xfId="14" applyNumberFormat="1" applyFont="1" applyFill="1" applyBorder="1" applyAlignment="1" applyProtection="1">
      <alignment horizontal="center" vertical="center" wrapText="1"/>
    </xf>
    <xf numFmtId="0" fontId="2" fillId="0" borderId="2" xfId="14" applyFill="1" applyBorder="1" applyAlignment="1">
      <alignment vertical="center"/>
    </xf>
    <xf numFmtId="179" fontId="2" fillId="0" borderId="4" xfId="9" applyNumberFormat="1" applyFont="1" applyFill="1" applyBorder="1" applyAlignment="1" applyProtection="1">
      <alignment horizontal="right" vertical="center" wrapText="1"/>
    </xf>
    <xf numFmtId="0" fontId="5" fillId="0" borderId="11" xfId="14" applyNumberFormat="1" applyFont="1" applyFill="1" applyBorder="1" applyAlignment="1">
      <alignment horizontal="left" vertical="center" wrapText="1"/>
    </xf>
    <xf numFmtId="177" fontId="5" fillId="0" borderId="2" xfId="14" applyNumberFormat="1" applyFont="1" applyFill="1" applyBorder="1" applyAlignment="1" applyProtection="1">
      <alignment horizontal="right" vertical="center" wrapText="1"/>
    </xf>
    <xf numFmtId="177" fontId="5" fillId="0" borderId="1" xfId="14" applyNumberFormat="1" applyFont="1" applyFill="1" applyBorder="1" applyAlignment="1" applyProtection="1">
      <alignment horizontal="right" vertical="center" wrapText="1"/>
    </xf>
    <xf numFmtId="179" fontId="2" fillId="0" borderId="1" xfId="9" applyNumberFormat="1" applyFont="1" applyFill="1" applyBorder="1" applyAlignment="1" applyProtection="1">
      <alignment horizontal="right" vertical="center" wrapText="1"/>
    </xf>
    <xf numFmtId="0" fontId="5" fillId="0" borderId="12" xfId="14" applyNumberFormat="1" applyFont="1" applyFill="1" applyBorder="1" applyAlignment="1">
      <alignment horizontal="left" vertical="center" wrapText="1"/>
    </xf>
    <xf numFmtId="177" fontId="5" fillId="0" borderId="5" xfId="14" applyNumberFormat="1" applyFont="1" applyFill="1" applyBorder="1" applyAlignment="1" applyProtection="1">
      <alignment horizontal="right" vertical="center" wrapText="1"/>
    </xf>
    <xf numFmtId="177" fontId="5" fillId="0" borderId="28" xfId="14" applyNumberFormat="1" applyFont="1" applyFill="1" applyBorder="1" applyAlignment="1" applyProtection="1">
      <alignment horizontal="right" vertical="center" wrapText="1"/>
    </xf>
    <xf numFmtId="177" fontId="5" fillId="0" borderId="4" xfId="14" applyNumberFormat="1" applyFont="1" applyFill="1" applyBorder="1" applyAlignment="1" applyProtection="1">
      <alignment horizontal="right" vertical="center" wrapText="1"/>
    </xf>
    <xf numFmtId="177" fontId="5" fillId="0" borderId="8" xfId="14" applyNumberFormat="1" applyFont="1" applyFill="1" applyBorder="1" applyAlignment="1" applyProtection="1">
      <alignment horizontal="right" vertical="center" wrapText="1"/>
    </xf>
    <xf numFmtId="177" fontId="2" fillId="0" borderId="1" xfId="14" applyNumberFormat="1" applyFill="1" applyBorder="1" applyAlignment="1"/>
    <xf numFmtId="177" fontId="5" fillId="0" borderId="6" xfId="14" applyNumberFormat="1" applyFont="1" applyFill="1" applyBorder="1" applyAlignment="1" applyProtection="1">
      <alignment horizontal="right" vertical="center" wrapText="1"/>
    </xf>
    <xf numFmtId="1" fontId="5" fillId="0" borderId="1" xfId="14" applyNumberFormat="1" applyFont="1" applyFill="1" applyBorder="1" applyAlignment="1">
      <alignment horizontal="left" vertical="center" wrapText="1"/>
    </xf>
    <xf numFmtId="177" fontId="5" fillId="0" borderId="5" xfId="14" applyNumberFormat="1" applyFont="1" applyFill="1" applyBorder="1" applyAlignment="1">
      <alignment horizontal="right" vertical="center" wrapText="1"/>
    </xf>
    <xf numFmtId="1" fontId="5" fillId="0" borderId="2" xfId="14" applyNumberFormat="1" applyFont="1" applyFill="1" applyBorder="1" applyAlignment="1">
      <alignment horizontal="center" vertical="center" wrapText="1"/>
    </xf>
    <xf numFmtId="0" fontId="5" fillId="0" borderId="2" xfId="14" applyNumberFormat="1" applyFont="1" applyFill="1" applyBorder="1" applyAlignment="1">
      <alignment horizontal="left" vertical="center" wrapText="1"/>
    </xf>
    <xf numFmtId="1" fontId="5" fillId="0" borderId="2" xfId="14" applyNumberFormat="1" applyFont="1" applyFill="1" applyBorder="1" applyAlignment="1">
      <alignment horizontal="left" vertical="center" wrapText="1"/>
    </xf>
    <xf numFmtId="0" fontId="2" fillId="0" borderId="1" xfId="14" applyFill="1" applyBorder="1" applyAlignment="1">
      <alignment vertical="center"/>
    </xf>
    <xf numFmtId="177" fontId="5" fillId="0" borderId="6" xfId="14" applyNumberFormat="1" applyFont="1" applyFill="1" applyBorder="1" applyAlignment="1">
      <alignment horizontal="right" vertical="center" wrapText="1"/>
    </xf>
    <xf numFmtId="1" fontId="5" fillId="0" borderId="1" xfId="14" applyNumberFormat="1" applyFont="1" applyFill="1" applyBorder="1" applyAlignment="1">
      <alignment vertical="center"/>
    </xf>
    <xf numFmtId="177" fontId="5" fillId="0" borderId="1" xfId="14" applyNumberFormat="1" applyFont="1" applyFill="1" applyBorder="1" applyAlignment="1">
      <alignment horizontal="right" vertical="center" wrapText="1"/>
    </xf>
    <xf numFmtId="1" fontId="5" fillId="0" borderId="1" xfId="14" applyNumberFormat="1" applyFont="1" applyFill="1" applyBorder="1" applyAlignment="1">
      <alignment horizontal="center" vertical="center" wrapText="1"/>
    </xf>
    <xf numFmtId="1" fontId="5" fillId="0" borderId="1" xfId="14" applyNumberFormat="1" applyFont="1" applyFill="1" applyBorder="1" applyAlignment="1" applyProtection="1">
      <alignment horizontal="left" vertical="center" wrapText="1"/>
    </xf>
    <xf numFmtId="0" fontId="5" fillId="0" borderId="12" xfId="14" applyNumberFormat="1" applyFont="1" applyFill="1" applyBorder="1" applyAlignment="1">
      <alignment vertical="center"/>
    </xf>
    <xf numFmtId="1" fontId="5" fillId="0" borderId="2" xfId="14" applyNumberFormat="1" applyFont="1" applyFill="1" applyBorder="1" applyAlignment="1" applyProtection="1">
      <alignment horizontal="left" vertical="center" wrapText="1"/>
    </xf>
    <xf numFmtId="0" fontId="5" fillId="0" borderId="2" xfId="14" applyNumberFormat="1" applyFont="1" applyFill="1" applyBorder="1" applyAlignment="1">
      <alignment vertical="center"/>
    </xf>
    <xf numFmtId="177" fontId="5" fillId="0" borderId="3" xfId="14" applyNumberFormat="1" applyFont="1" applyFill="1" applyBorder="1" applyAlignment="1" applyProtection="1">
      <alignment horizontal="right" vertical="center" wrapText="1"/>
    </xf>
    <xf numFmtId="1" fontId="5" fillId="0" borderId="4" xfId="14" applyNumberFormat="1" applyFont="1" applyFill="1" applyBorder="1" applyAlignment="1">
      <alignment horizontal="center" vertical="center" wrapText="1"/>
    </xf>
    <xf numFmtId="0" fontId="5" fillId="0" borderId="7" xfId="14" applyNumberFormat="1" applyFont="1" applyFill="1" applyBorder="1" applyAlignment="1">
      <alignment vertical="center"/>
    </xf>
    <xf numFmtId="177" fontId="5" fillId="0" borderId="1" xfId="14" applyNumberFormat="1" applyFont="1" applyFill="1" applyBorder="1" applyAlignment="1">
      <alignment vertical="center"/>
    </xf>
    <xf numFmtId="0" fontId="5" fillId="0" borderId="4" xfId="14" applyFont="1" applyFill="1" applyBorder="1" applyAlignment="1">
      <alignment vertical="center"/>
    </xf>
    <xf numFmtId="177" fontId="5" fillId="0" borderId="4" xfId="14" applyNumberFormat="1" applyFont="1" applyFill="1" applyBorder="1" applyAlignment="1">
      <alignment horizontal="right" vertical="center" wrapText="1"/>
    </xf>
    <xf numFmtId="0" fontId="5" fillId="0" borderId="1" xfId="14" applyNumberFormat="1" applyFont="1" applyFill="1" applyBorder="1" applyAlignment="1">
      <alignment vertical="center"/>
    </xf>
    <xf numFmtId="0" fontId="31" fillId="0" borderId="2" xfId="14" applyNumberFormat="1" applyFont="1" applyFill="1" applyBorder="1" applyAlignment="1" applyProtection="1">
      <alignment horizontal="center" vertical="center"/>
    </xf>
    <xf numFmtId="0" fontId="31" fillId="0" borderId="12" xfId="14" applyNumberFormat="1" applyFont="1" applyFill="1" applyBorder="1" applyAlignment="1" applyProtection="1">
      <alignment horizontal="center" vertical="center"/>
    </xf>
    <xf numFmtId="177" fontId="2" fillId="0" borderId="1" xfId="14" applyNumberFormat="1" applyFont="1" applyFill="1" applyBorder="1" applyAlignment="1" applyProtection="1">
      <alignment horizontal="right" vertical="center"/>
    </xf>
    <xf numFmtId="0" fontId="2" fillId="0" borderId="0" xfId="0" applyFont="1" applyFill="1" applyBorder="1" applyAlignment="1">
      <alignment vertical="center"/>
    </xf>
    <xf numFmtId="0" fontId="2" fillId="0" borderId="0" xfId="0" applyFont="1" applyFill="1" applyBorder="1" applyAlignment="1"/>
    <xf numFmtId="0" fontId="14" fillId="0" borderId="0" xfId="9" applyNumberFormat="1" applyFont="1" applyFill="1" applyBorder="1" applyAlignment="1" applyProtection="1">
      <alignment vertical="center"/>
    </xf>
    <xf numFmtId="0" fontId="2" fillId="0" borderId="0" xfId="9" applyNumberFormat="1" applyFont="1" applyFill="1" applyBorder="1" applyAlignment="1" applyProtection="1">
      <alignment horizontal="left" vertical="center"/>
    </xf>
    <xf numFmtId="0" fontId="2" fillId="0" borderId="0" xfId="9" applyNumberFormat="1" applyFont="1" applyFill="1" applyBorder="1" applyAlignment="1" applyProtection="1">
      <alignment horizontal="right" vertical="center"/>
    </xf>
    <xf numFmtId="0" fontId="12" fillId="0" borderId="0" xfId="9" applyNumberFormat="1" applyFont="1" applyFill="1" applyBorder="1" applyAlignment="1" applyProtection="1">
      <alignment horizontal="center" vertical="center"/>
    </xf>
    <xf numFmtId="0" fontId="5" fillId="0" borderId="0" xfId="9" applyNumberFormat="1" applyFont="1" applyFill="1" applyBorder="1" applyAlignment="1" applyProtection="1">
      <alignment horizontal="left" vertical="center"/>
    </xf>
    <xf numFmtId="0" fontId="5" fillId="0" borderId="0" xfId="9" applyNumberFormat="1" applyFont="1" applyFill="1" applyBorder="1" applyAlignment="1" applyProtection="1">
      <alignment horizontal="right" vertical="center"/>
    </xf>
    <xf numFmtId="0" fontId="2" fillId="0" borderId="1" xfId="9" applyNumberFormat="1" applyFont="1" applyFill="1" applyBorder="1" applyAlignment="1" applyProtection="1">
      <alignment horizontal="center" vertical="center"/>
    </xf>
    <xf numFmtId="0" fontId="2" fillId="2" borderId="4" xfId="9" applyNumberFormat="1" applyFont="1" applyFill="1" applyBorder="1" applyAlignment="1" applyProtection="1">
      <alignment horizontal="center" vertical="center"/>
    </xf>
    <xf numFmtId="0" fontId="2" fillId="2" borderId="1" xfId="9" applyNumberFormat="1" applyFont="1" applyFill="1" applyBorder="1" applyAlignment="1" applyProtection="1">
      <alignment horizontal="center" vertical="center"/>
    </xf>
    <xf numFmtId="0" fontId="2" fillId="0" borderId="2" xfId="9" applyNumberFormat="1" applyFont="1" applyFill="1" applyBorder="1" applyAlignment="1" applyProtection="1">
      <alignment horizontal="left" vertical="center"/>
    </xf>
    <xf numFmtId="179" fontId="2" fillId="0" borderId="1" xfId="0" applyNumberFormat="1" applyFont="1" applyFill="1" applyBorder="1" applyAlignment="1" applyProtection="1">
      <alignment horizontal="right" vertical="center" wrapText="1"/>
    </xf>
    <xf numFmtId="0" fontId="2" fillId="0" borderId="12" xfId="0" applyFont="1" applyFill="1" applyBorder="1" applyAlignment="1">
      <alignment vertical="center"/>
    </xf>
    <xf numFmtId="179" fontId="2" fillId="0" borderId="4" xfId="0" applyNumberFormat="1" applyFont="1" applyFill="1" applyBorder="1" applyAlignment="1" applyProtection="1">
      <alignment horizontal="right" vertical="center" wrapText="1"/>
    </xf>
    <xf numFmtId="179" fontId="2" fillId="0" borderId="5" xfId="0" applyNumberFormat="1" applyFont="1" applyFill="1" applyBorder="1" applyAlignment="1" applyProtection="1">
      <alignment horizontal="right" vertical="center" wrapText="1"/>
    </xf>
    <xf numFmtId="0" fontId="2" fillId="0" borderId="12" xfId="9" applyNumberFormat="1" applyFont="1" applyFill="1" applyBorder="1" applyAlignment="1" applyProtection="1">
      <alignment horizontal="left" vertical="center"/>
    </xf>
    <xf numFmtId="4" fontId="2" fillId="0" borderId="12" xfId="9" applyNumberFormat="1" applyFont="1" applyFill="1" applyBorder="1" applyAlignment="1" applyProtection="1">
      <alignment horizontal="left" vertical="center"/>
    </xf>
    <xf numFmtId="0" fontId="2" fillId="0" borderId="1" xfId="0" applyFont="1" applyFill="1" applyBorder="1" applyAlignment="1"/>
    <xf numFmtId="179" fontId="2" fillId="0" borderId="6" xfId="0" applyNumberFormat="1" applyFont="1" applyFill="1" applyBorder="1" applyAlignment="1"/>
    <xf numFmtId="0" fontId="2" fillId="0" borderId="1" xfId="9" applyNumberFormat="1" applyFont="1" applyFill="1" applyBorder="1" applyAlignment="1" applyProtection="1">
      <alignment horizontal="left" vertical="center"/>
    </xf>
    <xf numFmtId="179" fontId="2" fillId="0" borderId="5" xfId="9" applyNumberFormat="1" applyFont="1" applyFill="1" applyBorder="1" applyAlignment="1" applyProtection="1">
      <alignment horizontal="right" vertical="center" wrapText="1"/>
    </xf>
    <xf numFmtId="0" fontId="2" fillId="0" borderId="3" xfId="9" applyNumberFormat="1" applyFont="1" applyFill="1" applyBorder="1" applyAlignment="1" applyProtection="1">
      <alignment horizontal="left" vertical="center"/>
    </xf>
    <xf numFmtId="179" fontId="2" fillId="0" borderId="6" xfId="9" applyNumberFormat="1" applyFont="1" applyFill="1" applyBorder="1" applyAlignment="1" applyProtection="1">
      <alignment horizontal="right" vertical="center" wrapText="1"/>
    </xf>
    <xf numFmtId="179" fontId="2" fillId="0" borderId="6" xfId="0" applyNumberFormat="1" applyFont="1" applyFill="1" applyBorder="1" applyAlignment="1" applyProtection="1">
      <alignment horizontal="right" vertical="center" wrapText="1"/>
    </xf>
    <xf numFmtId="0" fontId="14" fillId="0" borderId="0" xfId="9" applyNumberFormat="1" applyFont="1" applyFill="1" applyBorder="1" applyAlignment="1" applyProtection="1">
      <alignment horizontal="left"/>
    </xf>
    <xf numFmtId="0" fontId="0" fillId="0" borderId="0" xfId="0" applyAlignment="1">
      <alignment horizontal="center" vertical="center"/>
    </xf>
    <xf numFmtId="0" fontId="32" fillId="0" borderId="2" xfId="0" applyFont="1" applyBorder="1" applyAlignment="1">
      <alignment horizontal="center" vertical="center"/>
    </xf>
    <xf numFmtId="0" fontId="32" fillId="0" borderId="3" xfId="0" applyFont="1" applyBorder="1" applyAlignment="1">
      <alignment horizontal="center" vertical="center"/>
    </xf>
    <xf numFmtId="0" fontId="32" fillId="0" borderId="25"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left" vertical="center"/>
    </xf>
    <xf numFmtId="0" fontId="0" fillId="0" borderId="1" xfId="0" applyBorder="1" applyAlignment="1" quotePrefix="1">
      <alignment vertical="center" wrapText="1"/>
    </xf>
  </cellXfs>
  <cellStyles count="60">
    <cellStyle name="常规" xfId="0" builtinId="0"/>
    <cellStyle name="货币[0]" xfId="1" builtinId="7"/>
    <cellStyle name="常规 2 2 4"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百分比 6" xfId="23"/>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常规 2 13" xfId="33"/>
    <cellStyle name="汇总" xfId="34" builtinId="25"/>
    <cellStyle name="好" xfId="35" builtinId="26"/>
    <cellStyle name="适中" xfId="36" builtinId="28"/>
    <cellStyle name="常规 2 2 2 4" xfId="37"/>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6 2" xfId="53"/>
    <cellStyle name="40% - 强调文字颜色 6" xfId="54" builtinId="51"/>
    <cellStyle name="60% - 强调文字颜色 6" xfId="55" builtinId="52"/>
    <cellStyle name="常规 2" xfId="56"/>
    <cellStyle name="常规 4" xfId="57"/>
    <cellStyle name="常规 5" xfId="58"/>
    <cellStyle name="货币 2" xfId="5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0.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1"/>
  <sheetViews>
    <sheetView showGridLines="0" workbookViewId="0">
      <selection activeCell="B13" sqref="B13"/>
    </sheetView>
  </sheetViews>
  <sheetFormatPr defaultColWidth="9" defaultRowHeight="13.5" outlineLevelCol="1"/>
  <cols>
    <col min="2" max="2" width="49.875" customWidth="1"/>
  </cols>
  <sheetData>
    <row r="1" ht="41.25" customHeight="1" spans="1:2">
      <c r="A1" s="287" t="s">
        <v>0</v>
      </c>
      <c r="B1" s="288"/>
    </row>
    <row r="2" ht="44.25" customHeight="1" spans="1:2">
      <c r="A2" s="289" t="s">
        <v>1</v>
      </c>
      <c r="B2" s="289" t="s">
        <v>2</v>
      </c>
    </row>
    <row r="3" ht="81" customHeight="1" spans="1:2">
      <c r="A3" s="290">
        <v>1</v>
      </c>
      <c r="B3" s="293" t="s">
        <v>3</v>
      </c>
    </row>
    <row r="4" s="286" customFormat="1" ht="25.5" customHeight="1" spans="1:2">
      <c r="A4" s="290">
        <v>2</v>
      </c>
      <c r="B4" s="292" t="s">
        <v>4</v>
      </c>
    </row>
    <row r="5" s="286" customFormat="1" ht="25.5" customHeight="1" spans="1:2">
      <c r="A5" s="290">
        <v>3</v>
      </c>
      <c r="B5" s="292" t="s">
        <v>5</v>
      </c>
    </row>
    <row r="6" s="286" customFormat="1" ht="25.5" customHeight="1" spans="1:2">
      <c r="A6" s="290">
        <v>4</v>
      </c>
      <c r="B6" s="292" t="s">
        <v>6</v>
      </c>
    </row>
    <row r="7" s="286" customFormat="1" ht="25.5" customHeight="1" spans="1:2">
      <c r="A7" s="290">
        <v>5</v>
      </c>
      <c r="B7" s="292" t="s">
        <v>7</v>
      </c>
    </row>
    <row r="8" s="286" customFormat="1" ht="25.5" customHeight="1" spans="1:2">
      <c r="A8" s="290">
        <v>6</v>
      </c>
      <c r="B8" s="292" t="s">
        <v>8</v>
      </c>
    </row>
    <row r="9" s="286" customFormat="1" ht="25.5" customHeight="1" spans="1:2">
      <c r="A9" s="290">
        <v>7</v>
      </c>
      <c r="B9" s="292" t="s">
        <v>9</v>
      </c>
    </row>
    <row r="10" s="286" customFormat="1" ht="25.5" customHeight="1" spans="1:2">
      <c r="A10" s="290">
        <v>8</v>
      </c>
      <c r="B10" s="292" t="s">
        <v>10</v>
      </c>
    </row>
    <row r="11" s="286" customFormat="1" ht="25.5" customHeight="1" spans="1:2">
      <c r="A11" s="290">
        <v>9</v>
      </c>
      <c r="B11" s="292" t="s">
        <v>11</v>
      </c>
    </row>
    <row r="12" s="286" customFormat="1" ht="25.5" customHeight="1" spans="1:2">
      <c r="A12" s="290">
        <v>10</v>
      </c>
      <c r="B12" s="292" t="s">
        <v>12</v>
      </c>
    </row>
    <row r="13" s="286" customFormat="1" ht="25.5" customHeight="1" spans="1:2">
      <c r="A13" s="290">
        <v>11</v>
      </c>
      <c r="B13" s="292" t="s">
        <v>13</v>
      </c>
    </row>
    <row r="14" s="286" customFormat="1" ht="25.5" customHeight="1" spans="1:2">
      <c r="A14" s="290">
        <v>12</v>
      </c>
      <c r="B14" s="292" t="s">
        <v>14</v>
      </c>
    </row>
    <row r="15" s="286" customFormat="1" ht="25.5" customHeight="1" spans="1:2">
      <c r="A15" s="290">
        <v>13</v>
      </c>
      <c r="B15" s="292" t="s">
        <v>15</v>
      </c>
    </row>
    <row r="16" s="286" customFormat="1" ht="25.5" customHeight="1" spans="1:2">
      <c r="A16" s="290">
        <v>14</v>
      </c>
      <c r="B16" s="292" t="s">
        <v>16</v>
      </c>
    </row>
    <row r="17" s="286" customFormat="1" ht="25.5" customHeight="1" spans="1:2">
      <c r="A17" s="290">
        <v>15</v>
      </c>
      <c r="B17" s="292" t="s">
        <v>17</v>
      </c>
    </row>
    <row r="18" s="286" customFormat="1" ht="25.5" customHeight="1" spans="1:2">
      <c r="A18" s="290">
        <v>16</v>
      </c>
      <c r="B18" s="292" t="s">
        <v>18</v>
      </c>
    </row>
    <row r="19" s="286" customFormat="1" ht="25.5" customHeight="1" spans="1:2">
      <c r="A19" s="290">
        <v>17</v>
      </c>
      <c r="B19" s="292" t="s">
        <v>19</v>
      </c>
    </row>
    <row r="20" s="286" customFormat="1" ht="25.5" customHeight="1" spans="1:2">
      <c r="A20" s="290">
        <v>18</v>
      </c>
      <c r="B20" s="292" t="s">
        <v>20</v>
      </c>
    </row>
    <row r="21" s="286" customFormat="1" ht="25.5" customHeight="1" spans="1:2">
      <c r="A21" s="290">
        <v>19</v>
      </c>
      <c r="B21" s="292" t="s">
        <v>21</v>
      </c>
    </row>
  </sheetData>
  <sheetProtection formatCells="0" formatColumns="0" formatRows="0"/>
  <mergeCells count="1">
    <mergeCell ref="A1:B1"/>
  </mergeCells>
  <pageMargins left="0.7" right="0.7" top="0.75" bottom="0.75" header="0.3" footer="0.3"/>
  <pageSetup paperSize="191" orientation="portrait" horizontalDpi="180" verticalDpi="18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6"/>
  <sheetViews>
    <sheetView showGridLines="0" tabSelected="1" topLeftCell="A4" workbookViewId="0">
      <selection activeCell="F15" sqref="F15"/>
    </sheetView>
  </sheetViews>
  <sheetFormatPr defaultColWidth="9" defaultRowHeight="13.5"/>
  <cols>
    <col min="1" max="16384" width="9" style="83"/>
  </cols>
  <sheetData>
    <row r="1" customHeight="1" spans="1:17">
      <c r="A1" s="84"/>
      <c r="B1" s="85"/>
      <c r="C1" s="85"/>
      <c r="D1" s="85"/>
      <c r="E1" s="85"/>
      <c r="F1" s="85"/>
      <c r="G1" s="85"/>
      <c r="H1" s="85"/>
      <c r="I1" s="85"/>
      <c r="J1" s="85"/>
      <c r="K1" s="85"/>
      <c r="L1" s="122"/>
      <c r="M1" s="85"/>
      <c r="N1" s="85"/>
      <c r="O1" s="85"/>
      <c r="P1" s="85"/>
      <c r="Q1" s="85"/>
    </row>
    <row r="2" ht="20.25" customHeight="1" spans="1:17">
      <c r="A2" s="86" t="s">
        <v>243</v>
      </c>
      <c r="B2" s="86"/>
      <c r="C2" s="86"/>
      <c r="D2" s="86"/>
      <c r="E2" s="86"/>
      <c r="F2" s="86"/>
      <c r="G2" s="86"/>
      <c r="H2" s="86"/>
      <c r="I2" s="86"/>
      <c r="J2" s="86"/>
      <c r="K2" s="86"/>
      <c r="L2" s="86"/>
      <c r="M2" s="85"/>
      <c r="N2" s="85"/>
      <c r="O2" s="85"/>
      <c r="P2" s="85"/>
      <c r="Q2" s="85"/>
    </row>
    <row r="3" customHeight="1" spans="1:17">
      <c r="A3" s="87" t="s">
        <v>188</v>
      </c>
      <c r="B3" s="88"/>
      <c r="C3" s="88"/>
      <c r="D3" s="88"/>
      <c r="E3" s="88"/>
      <c r="F3" s="88"/>
      <c r="G3" s="88"/>
      <c r="H3" s="88"/>
      <c r="I3" s="88"/>
      <c r="J3" s="88"/>
      <c r="K3" s="88"/>
      <c r="L3" s="123" t="s">
        <v>57</v>
      </c>
      <c r="M3" s="85"/>
      <c r="N3" s="85"/>
      <c r="O3" s="85"/>
      <c r="P3" s="85"/>
      <c r="Q3" s="85"/>
    </row>
    <row r="4" customHeight="1" spans="1:17">
      <c r="A4" s="89" t="s">
        <v>92</v>
      </c>
      <c r="B4" s="89"/>
      <c r="C4" s="89" t="s">
        <v>244</v>
      </c>
      <c r="D4" s="90" t="s">
        <v>245</v>
      </c>
      <c r="E4" s="89" t="s">
        <v>92</v>
      </c>
      <c r="F4" s="89"/>
      <c r="G4" s="89" t="s">
        <v>244</v>
      </c>
      <c r="H4" s="90" t="s">
        <v>245</v>
      </c>
      <c r="I4" s="89" t="s">
        <v>92</v>
      </c>
      <c r="J4" s="89"/>
      <c r="K4" s="89" t="s">
        <v>244</v>
      </c>
      <c r="L4" s="90" t="s">
        <v>245</v>
      </c>
      <c r="M4" s="85"/>
      <c r="N4" s="85"/>
      <c r="O4" s="85"/>
      <c r="P4" s="85"/>
      <c r="Q4" s="85"/>
    </row>
    <row r="5" customHeight="1" spans="1:17">
      <c r="A5" s="91" t="s">
        <v>108</v>
      </c>
      <c r="B5" s="92" t="s">
        <v>109</v>
      </c>
      <c r="C5" s="93"/>
      <c r="D5" s="94"/>
      <c r="E5" s="91" t="s">
        <v>108</v>
      </c>
      <c r="F5" s="92" t="s">
        <v>109</v>
      </c>
      <c r="G5" s="93"/>
      <c r="H5" s="94"/>
      <c r="I5" s="91" t="s">
        <v>108</v>
      </c>
      <c r="J5" s="92" t="s">
        <v>109</v>
      </c>
      <c r="K5" s="93"/>
      <c r="L5" s="94"/>
      <c r="M5" s="85"/>
      <c r="N5" s="85"/>
      <c r="O5" s="85"/>
      <c r="P5" s="85"/>
      <c r="Q5" s="85"/>
    </row>
    <row r="6" s="83" customFormat="1" ht="24" customHeight="1" spans="1:17">
      <c r="A6" s="95" t="s">
        <v>60</v>
      </c>
      <c r="B6" s="95"/>
      <c r="C6" s="96"/>
      <c r="D6" s="97">
        <f>2286.9636+1065.6</f>
        <v>3352.5636</v>
      </c>
      <c r="E6" s="98"/>
      <c r="F6" s="99"/>
      <c r="G6" s="99"/>
      <c r="H6" s="100"/>
      <c r="I6" s="99"/>
      <c r="J6" s="99"/>
      <c r="K6" s="99"/>
      <c r="L6" s="124"/>
      <c r="M6" s="84"/>
      <c r="N6" s="84"/>
      <c r="O6" s="84"/>
      <c r="P6" s="84"/>
      <c r="Q6" s="84"/>
    </row>
    <row r="7" s="83" customFormat="1" ht="33.75" customHeight="1" spans="1:17">
      <c r="A7" s="101">
        <v>501</v>
      </c>
      <c r="B7" s="102"/>
      <c r="C7" s="103" t="s">
        <v>246</v>
      </c>
      <c r="D7" s="104">
        <f>SUM(D8:D11)</f>
        <v>1887.7507</v>
      </c>
      <c r="E7" s="105"/>
      <c r="F7" s="102" t="s">
        <v>120</v>
      </c>
      <c r="G7" s="103" t="s">
        <v>247</v>
      </c>
      <c r="H7" s="106">
        <v>0</v>
      </c>
      <c r="I7" s="105"/>
      <c r="J7" s="102" t="s">
        <v>126</v>
      </c>
      <c r="K7" s="103" t="s">
        <v>248</v>
      </c>
      <c r="L7" s="106">
        <f>3.024+100</f>
        <v>103.024</v>
      </c>
      <c r="M7" s="84"/>
      <c r="N7" s="84"/>
      <c r="O7" s="84"/>
      <c r="P7" s="84"/>
      <c r="Q7" s="84"/>
    </row>
    <row r="8" s="83" customFormat="1" ht="33.75" customHeight="1" spans="1:17">
      <c r="A8" s="107"/>
      <c r="B8" s="108" t="s">
        <v>120</v>
      </c>
      <c r="C8" s="109" t="s">
        <v>249</v>
      </c>
      <c r="D8" s="106">
        <v>951.4404</v>
      </c>
      <c r="E8" s="110"/>
      <c r="F8" s="108" t="s">
        <v>123</v>
      </c>
      <c r="G8" s="109" t="s">
        <v>250</v>
      </c>
      <c r="H8" s="106">
        <v>0</v>
      </c>
      <c r="I8" s="110">
        <v>510</v>
      </c>
      <c r="J8" s="108"/>
      <c r="K8" s="109" t="s">
        <v>251</v>
      </c>
      <c r="L8" s="106">
        <v>0</v>
      </c>
      <c r="M8" s="84"/>
      <c r="N8" s="84"/>
      <c r="O8" s="84"/>
      <c r="P8" s="84"/>
      <c r="Q8" s="84"/>
    </row>
    <row r="9" s="83" customFormat="1" ht="22.5" spans="1:17">
      <c r="A9" s="107"/>
      <c r="B9" s="108" t="s">
        <v>123</v>
      </c>
      <c r="C9" s="109" t="s">
        <v>252</v>
      </c>
      <c r="D9" s="106">
        <v>111.2586</v>
      </c>
      <c r="E9" s="110"/>
      <c r="F9" s="108" t="s">
        <v>116</v>
      </c>
      <c r="G9" s="109" t="s">
        <v>253</v>
      </c>
      <c r="H9" s="106">
        <v>0</v>
      </c>
      <c r="I9" s="110"/>
      <c r="J9" s="108" t="s">
        <v>123</v>
      </c>
      <c r="K9" s="109" t="s">
        <v>254</v>
      </c>
      <c r="L9" s="106">
        <v>0</v>
      </c>
      <c r="M9" s="84"/>
      <c r="N9" s="84"/>
      <c r="O9" s="84"/>
      <c r="P9" s="84"/>
      <c r="Q9" s="84"/>
    </row>
    <row r="10" s="83" customFormat="1" ht="22.5" spans="1:17">
      <c r="A10" s="107"/>
      <c r="B10" s="108" t="s">
        <v>116</v>
      </c>
      <c r="C10" s="109" t="s">
        <v>255</v>
      </c>
      <c r="D10" s="106">
        <v>97.9728</v>
      </c>
      <c r="E10" s="110">
        <v>504</v>
      </c>
      <c r="F10" s="108" t="s">
        <v>172</v>
      </c>
      <c r="G10" s="109" t="s">
        <v>256</v>
      </c>
      <c r="H10" s="106">
        <v>0</v>
      </c>
      <c r="I10" s="110"/>
      <c r="J10" s="108" t="s">
        <v>116</v>
      </c>
      <c r="K10" s="109" t="s">
        <v>257</v>
      </c>
      <c r="L10" s="106">
        <v>0</v>
      </c>
      <c r="M10" s="84"/>
      <c r="N10" s="84"/>
      <c r="O10" s="84"/>
      <c r="P10" s="84"/>
      <c r="Q10" s="84"/>
    </row>
    <row r="11" s="83" customFormat="1" ht="22.5" spans="1:17">
      <c r="A11" s="107"/>
      <c r="B11" s="108">
        <v>99</v>
      </c>
      <c r="C11" s="109" t="s">
        <v>258</v>
      </c>
      <c r="D11" s="106">
        <v>727.0789</v>
      </c>
      <c r="E11" s="110"/>
      <c r="F11" s="108" t="s">
        <v>150</v>
      </c>
      <c r="G11" s="109" t="s">
        <v>259</v>
      </c>
      <c r="H11" s="106">
        <v>0</v>
      </c>
      <c r="I11" s="110">
        <v>511</v>
      </c>
      <c r="J11" s="108"/>
      <c r="K11" s="109" t="s">
        <v>260</v>
      </c>
      <c r="L11" s="106">
        <v>0</v>
      </c>
      <c r="M11" s="84"/>
      <c r="N11" s="84"/>
      <c r="O11" s="84"/>
      <c r="P11" s="84"/>
      <c r="Q11" s="84"/>
    </row>
    <row r="12" s="83" customFormat="1" ht="22.5" spans="1:17">
      <c r="A12" s="107">
        <v>502</v>
      </c>
      <c r="B12" s="108"/>
      <c r="C12" s="109" t="s">
        <v>261</v>
      </c>
      <c r="D12" s="106">
        <f>SUM(D13:D22)</f>
        <v>528.2281</v>
      </c>
      <c r="E12" s="110"/>
      <c r="F12" s="108" t="s">
        <v>126</v>
      </c>
      <c r="G12" s="109" t="s">
        <v>262</v>
      </c>
      <c r="H12" s="106">
        <v>0</v>
      </c>
      <c r="I12" s="110"/>
      <c r="J12" s="108" t="s">
        <v>120</v>
      </c>
      <c r="K12" s="109" t="s">
        <v>263</v>
      </c>
      <c r="L12" s="106">
        <v>0</v>
      </c>
      <c r="M12" s="84"/>
      <c r="N12" s="84"/>
      <c r="O12" s="84"/>
      <c r="P12" s="84"/>
      <c r="Q12" s="84"/>
    </row>
    <row r="13" s="83" customFormat="1" ht="22.5" spans="1:17">
      <c r="A13" s="107"/>
      <c r="B13" s="108" t="s">
        <v>120</v>
      </c>
      <c r="C13" s="109" t="s">
        <v>264</v>
      </c>
      <c r="D13" s="106">
        <v>87.3381</v>
      </c>
      <c r="E13" s="110">
        <v>505</v>
      </c>
      <c r="F13" s="108"/>
      <c r="G13" s="109" t="s">
        <v>265</v>
      </c>
      <c r="H13" s="106">
        <v>0</v>
      </c>
      <c r="I13" s="110"/>
      <c r="J13" s="108" t="s">
        <v>123</v>
      </c>
      <c r="K13" s="109" t="s">
        <v>266</v>
      </c>
      <c r="L13" s="106">
        <v>0</v>
      </c>
      <c r="M13" s="84"/>
      <c r="N13" s="84"/>
      <c r="O13" s="84"/>
      <c r="P13" s="84"/>
      <c r="Q13" s="84"/>
    </row>
    <row r="14" s="83" customFormat="1" ht="22.5" spans="1:17">
      <c r="A14" s="107"/>
      <c r="B14" s="108" t="s">
        <v>123</v>
      </c>
      <c r="C14" s="109" t="s">
        <v>267</v>
      </c>
      <c r="D14" s="106">
        <v>0</v>
      </c>
      <c r="E14" s="110"/>
      <c r="F14" s="108" t="s">
        <v>120</v>
      </c>
      <c r="G14" s="109" t="s">
        <v>268</v>
      </c>
      <c r="H14" s="106">
        <v>0</v>
      </c>
      <c r="I14" s="110"/>
      <c r="J14" s="108" t="s">
        <v>116</v>
      </c>
      <c r="K14" s="109" t="s">
        <v>269</v>
      </c>
      <c r="L14" s="106">
        <v>0</v>
      </c>
      <c r="M14" s="84"/>
      <c r="N14" s="84"/>
      <c r="O14" s="84"/>
      <c r="P14" s="84"/>
      <c r="Q14" s="84"/>
    </row>
    <row r="15" s="83" customFormat="1" ht="22.5" spans="1:17">
      <c r="A15" s="107"/>
      <c r="B15" s="108" t="s">
        <v>116</v>
      </c>
      <c r="C15" s="109" t="s">
        <v>270</v>
      </c>
      <c r="D15" s="106"/>
      <c r="E15" s="110"/>
      <c r="F15" s="108" t="s">
        <v>123</v>
      </c>
      <c r="G15" s="109" t="s">
        <v>271</v>
      </c>
      <c r="H15" s="106">
        <v>0</v>
      </c>
      <c r="I15" s="110"/>
      <c r="J15" s="108" t="s">
        <v>172</v>
      </c>
      <c r="K15" s="109" t="s">
        <v>272</v>
      </c>
      <c r="L15" s="106">
        <v>0</v>
      </c>
      <c r="M15" s="84"/>
      <c r="N15" s="84"/>
      <c r="O15" s="84"/>
      <c r="P15" s="84"/>
      <c r="Q15" s="84"/>
    </row>
    <row r="16" s="83" customFormat="1" ht="22.5" spans="1:17">
      <c r="A16" s="107"/>
      <c r="B16" s="108" t="s">
        <v>172</v>
      </c>
      <c r="C16" s="109" t="s">
        <v>273</v>
      </c>
      <c r="D16" s="106">
        <v>50</v>
      </c>
      <c r="E16" s="110"/>
      <c r="F16" s="108" t="s">
        <v>126</v>
      </c>
      <c r="G16" s="109" t="s">
        <v>274</v>
      </c>
      <c r="H16" s="106">
        <v>0</v>
      </c>
      <c r="I16" s="110">
        <v>512</v>
      </c>
      <c r="J16" s="108"/>
      <c r="K16" s="109" t="s">
        <v>275</v>
      </c>
      <c r="L16" s="106">
        <v>0</v>
      </c>
      <c r="M16" s="84"/>
      <c r="N16" s="84"/>
      <c r="O16" s="84"/>
      <c r="P16" s="84"/>
      <c r="Q16" s="84"/>
    </row>
    <row r="17" s="83" customFormat="1" ht="22.5" spans="1:17">
      <c r="A17" s="107"/>
      <c r="B17" s="108" t="s">
        <v>150</v>
      </c>
      <c r="C17" s="109" t="s">
        <v>276</v>
      </c>
      <c r="D17" s="106">
        <v>0</v>
      </c>
      <c r="E17" s="110">
        <v>506</v>
      </c>
      <c r="F17" s="108"/>
      <c r="G17" s="109" t="s">
        <v>277</v>
      </c>
      <c r="H17" s="106">
        <v>0</v>
      </c>
      <c r="I17" s="110"/>
      <c r="J17" s="108" t="s">
        <v>120</v>
      </c>
      <c r="K17" s="109" t="s">
        <v>278</v>
      </c>
      <c r="L17" s="106">
        <v>0</v>
      </c>
      <c r="M17" s="84"/>
      <c r="N17" s="84"/>
      <c r="O17" s="84"/>
      <c r="P17" s="84"/>
      <c r="Q17" s="84"/>
    </row>
    <row r="18" s="83" customFormat="1" ht="22.5" spans="1:17">
      <c r="A18" s="107"/>
      <c r="B18" s="108" t="s">
        <v>279</v>
      </c>
      <c r="C18" s="109" t="s">
        <v>280</v>
      </c>
      <c r="D18" s="106">
        <v>1</v>
      </c>
      <c r="E18" s="110"/>
      <c r="F18" s="108" t="s">
        <v>120</v>
      </c>
      <c r="G18" s="111" t="s">
        <v>281</v>
      </c>
      <c r="H18" s="106">
        <v>0</v>
      </c>
      <c r="I18" s="110"/>
      <c r="J18" s="108" t="s">
        <v>123</v>
      </c>
      <c r="K18" s="109" t="s">
        <v>282</v>
      </c>
      <c r="L18" s="106">
        <v>0</v>
      </c>
      <c r="M18" s="84"/>
      <c r="N18" s="84"/>
      <c r="O18" s="84"/>
      <c r="P18" s="84"/>
      <c r="Q18" s="84"/>
    </row>
    <row r="19" s="83" customFormat="1" ht="21" customHeight="1" spans="1:17">
      <c r="A19" s="107"/>
      <c r="B19" s="108" t="s">
        <v>158</v>
      </c>
      <c r="C19" s="112" t="s">
        <v>283</v>
      </c>
      <c r="D19" s="106">
        <v>0</v>
      </c>
      <c r="E19" s="110"/>
      <c r="F19" s="108" t="s">
        <v>123</v>
      </c>
      <c r="G19" s="113" t="s">
        <v>284</v>
      </c>
      <c r="H19" s="106">
        <v>0</v>
      </c>
      <c r="I19" s="110">
        <v>513</v>
      </c>
      <c r="J19" s="108"/>
      <c r="K19" s="109" t="s">
        <v>285</v>
      </c>
      <c r="L19" s="106">
        <v>0</v>
      </c>
      <c r="M19" s="84"/>
      <c r="N19" s="84"/>
      <c r="O19" s="84"/>
      <c r="P19" s="84"/>
      <c r="Q19" s="84"/>
    </row>
    <row r="20" s="83" customFormat="1" ht="33.75" spans="1:17">
      <c r="A20" s="107">
        <v>502</v>
      </c>
      <c r="B20" s="108" t="s">
        <v>148</v>
      </c>
      <c r="C20" s="109" t="s">
        <v>286</v>
      </c>
      <c r="D20" s="106">
        <v>5.94</v>
      </c>
      <c r="E20" s="110">
        <v>507</v>
      </c>
      <c r="F20" s="108"/>
      <c r="G20" s="109" t="s">
        <v>287</v>
      </c>
      <c r="H20" s="106">
        <v>140</v>
      </c>
      <c r="I20" s="110"/>
      <c r="J20" s="108" t="s">
        <v>120</v>
      </c>
      <c r="K20" s="109" t="s">
        <v>288</v>
      </c>
      <c r="L20" s="106">
        <v>0</v>
      </c>
      <c r="M20" s="84"/>
      <c r="N20" s="84"/>
      <c r="O20" s="84"/>
      <c r="P20" s="84"/>
      <c r="Q20" s="84"/>
    </row>
    <row r="21" s="83" customFormat="1" ht="22.5" spans="1:17">
      <c r="A21" s="107"/>
      <c r="B21" s="108" t="s">
        <v>289</v>
      </c>
      <c r="C21" s="109" t="s">
        <v>290</v>
      </c>
      <c r="D21" s="106">
        <f>5.94+150</f>
        <v>155.94</v>
      </c>
      <c r="E21" s="110"/>
      <c r="F21" s="108" t="s">
        <v>120</v>
      </c>
      <c r="G21" s="109" t="s">
        <v>291</v>
      </c>
      <c r="H21" s="106">
        <v>0</v>
      </c>
      <c r="I21" s="110"/>
      <c r="J21" s="108" t="s">
        <v>123</v>
      </c>
      <c r="K21" s="109" t="s">
        <v>292</v>
      </c>
      <c r="L21" s="106">
        <v>0</v>
      </c>
      <c r="M21" s="84"/>
      <c r="N21" s="84"/>
      <c r="O21" s="84"/>
      <c r="P21" s="84"/>
      <c r="Q21" s="84"/>
    </row>
    <row r="22" s="83" customFormat="1" ht="22.5" spans="1:17">
      <c r="A22" s="107"/>
      <c r="B22" s="108" t="s">
        <v>126</v>
      </c>
      <c r="C22" s="109" t="s">
        <v>293</v>
      </c>
      <c r="D22" s="106">
        <f>62.41+165.6</f>
        <v>228.01</v>
      </c>
      <c r="E22" s="110"/>
      <c r="F22" s="108" t="s">
        <v>123</v>
      </c>
      <c r="G22" s="109" t="s">
        <v>294</v>
      </c>
      <c r="H22" s="106">
        <v>0</v>
      </c>
      <c r="I22" s="110"/>
      <c r="J22" s="108" t="s">
        <v>116</v>
      </c>
      <c r="K22" s="109" t="s">
        <v>295</v>
      </c>
      <c r="L22" s="106">
        <v>0</v>
      </c>
      <c r="M22" s="84"/>
      <c r="N22" s="84"/>
      <c r="O22" s="84"/>
      <c r="P22" s="84"/>
      <c r="Q22" s="84"/>
    </row>
    <row r="23" s="83" customFormat="1" ht="22.5" spans="1:17">
      <c r="A23" s="107">
        <v>503</v>
      </c>
      <c r="B23" s="108"/>
      <c r="C23" s="109" t="s">
        <v>296</v>
      </c>
      <c r="D23" s="106">
        <v>0</v>
      </c>
      <c r="E23" s="110"/>
      <c r="F23" s="108" t="s">
        <v>126</v>
      </c>
      <c r="G23" s="109" t="s">
        <v>297</v>
      </c>
      <c r="H23" s="106">
        <v>140</v>
      </c>
      <c r="I23" s="110"/>
      <c r="J23" s="108" t="s">
        <v>172</v>
      </c>
      <c r="K23" s="109" t="s">
        <v>298</v>
      </c>
      <c r="L23" s="106">
        <v>0</v>
      </c>
      <c r="M23" s="84"/>
      <c r="N23" s="84"/>
      <c r="O23" s="84"/>
      <c r="P23" s="84"/>
      <c r="Q23" s="84"/>
    </row>
    <row r="24" s="83" customFormat="1" ht="22.5" spans="1:17">
      <c r="A24" s="107"/>
      <c r="B24" s="108" t="s">
        <v>120</v>
      </c>
      <c r="C24" s="109" t="s">
        <v>247</v>
      </c>
      <c r="D24" s="106">
        <v>0</v>
      </c>
      <c r="E24" s="110">
        <v>508</v>
      </c>
      <c r="F24" s="108"/>
      <c r="G24" s="109" t="s">
        <v>299</v>
      </c>
      <c r="H24" s="106">
        <v>0</v>
      </c>
      <c r="I24" s="110">
        <v>514</v>
      </c>
      <c r="J24" s="108"/>
      <c r="K24" s="109" t="s">
        <v>300</v>
      </c>
      <c r="L24" s="106">
        <v>0</v>
      </c>
      <c r="M24" s="84"/>
      <c r="N24" s="84"/>
      <c r="O24" s="84"/>
      <c r="P24" s="84"/>
      <c r="Q24" s="84"/>
    </row>
    <row r="25" s="83" customFormat="1" ht="33.75" spans="1:17">
      <c r="A25" s="107"/>
      <c r="B25" s="108" t="s">
        <v>123</v>
      </c>
      <c r="C25" s="109" t="s">
        <v>250</v>
      </c>
      <c r="D25" s="106">
        <v>0</v>
      </c>
      <c r="E25" s="110"/>
      <c r="F25" s="108" t="s">
        <v>120</v>
      </c>
      <c r="G25" s="109" t="s">
        <v>301</v>
      </c>
      <c r="H25" s="106">
        <v>0</v>
      </c>
      <c r="I25" s="110"/>
      <c r="J25" s="108" t="s">
        <v>120</v>
      </c>
      <c r="K25" s="109" t="s">
        <v>302</v>
      </c>
      <c r="L25" s="106">
        <v>0</v>
      </c>
      <c r="M25" s="84"/>
      <c r="N25" s="84"/>
      <c r="O25" s="84"/>
      <c r="P25" s="84"/>
      <c r="Q25" s="84"/>
    </row>
    <row r="26" s="83" customFormat="1" ht="33.75" spans="1:17">
      <c r="A26" s="107"/>
      <c r="B26" s="108" t="s">
        <v>116</v>
      </c>
      <c r="C26" s="109" t="s">
        <v>253</v>
      </c>
      <c r="D26" s="106">
        <v>0</v>
      </c>
      <c r="E26" s="110"/>
      <c r="F26" s="108" t="s">
        <v>123</v>
      </c>
      <c r="G26" s="109" t="s">
        <v>303</v>
      </c>
      <c r="H26" s="106">
        <v>0</v>
      </c>
      <c r="I26" s="110"/>
      <c r="J26" s="108" t="s">
        <v>123</v>
      </c>
      <c r="K26" s="109" t="s">
        <v>304</v>
      </c>
      <c r="L26" s="106">
        <v>0</v>
      </c>
      <c r="M26" s="84"/>
      <c r="N26" s="84"/>
      <c r="O26" s="84"/>
      <c r="P26" s="84"/>
      <c r="Q26" s="84"/>
    </row>
    <row r="27" s="83" customFormat="1" ht="33.75" spans="1:17">
      <c r="A27" s="114"/>
      <c r="B27" s="115" t="s">
        <v>150</v>
      </c>
      <c r="C27" s="116" t="s">
        <v>305</v>
      </c>
      <c r="D27" s="106">
        <v>0</v>
      </c>
      <c r="E27" s="110">
        <v>509</v>
      </c>
      <c r="F27" s="108"/>
      <c r="G27" s="109" t="s">
        <v>306</v>
      </c>
      <c r="H27" s="106">
        <f>SUM(L7,H28:H31)</f>
        <v>296.5848</v>
      </c>
      <c r="I27" s="110">
        <v>599</v>
      </c>
      <c r="J27" s="108"/>
      <c r="K27" s="109" t="s">
        <v>307</v>
      </c>
      <c r="L27" s="106">
        <v>500</v>
      </c>
      <c r="M27" s="84"/>
      <c r="N27" s="84"/>
      <c r="O27" s="84"/>
      <c r="P27" s="84"/>
      <c r="Q27" s="84"/>
    </row>
    <row r="28" s="83" customFormat="1" ht="22.5" spans="1:17">
      <c r="A28" s="107"/>
      <c r="B28" s="115" t="s">
        <v>279</v>
      </c>
      <c r="C28" s="109" t="s">
        <v>256</v>
      </c>
      <c r="D28" s="106">
        <v>0</v>
      </c>
      <c r="E28" s="110"/>
      <c r="F28" s="108" t="s">
        <v>120</v>
      </c>
      <c r="G28" s="109" t="s">
        <v>308</v>
      </c>
      <c r="H28" s="106">
        <f>73.5608+100</f>
        <v>173.5608</v>
      </c>
      <c r="I28" s="110"/>
      <c r="J28" s="108" t="s">
        <v>279</v>
      </c>
      <c r="K28" s="109" t="s">
        <v>309</v>
      </c>
      <c r="L28" s="106">
        <v>0</v>
      </c>
      <c r="M28" s="84"/>
      <c r="N28" s="84"/>
      <c r="O28" s="84"/>
      <c r="P28" s="84"/>
      <c r="Q28" s="84"/>
    </row>
    <row r="29" s="83" customFormat="1" ht="22.5" spans="1:17">
      <c r="A29" s="107"/>
      <c r="B29" s="115" t="s">
        <v>158</v>
      </c>
      <c r="C29" s="109" t="s">
        <v>259</v>
      </c>
      <c r="D29" s="106">
        <v>0</v>
      </c>
      <c r="E29" s="110"/>
      <c r="F29" s="108" t="s">
        <v>123</v>
      </c>
      <c r="G29" s="109" t="s">
        <v>310</v>
      </c>
      <c r="H29" s="106">
        <v>0</v>
      </c>
      <c r="I29" s="110"/>
      <c r="J29" s="108" t="s">
        <v>158</v>
      </c>
      <c r="K29" s="109" t="s">
        <v>311</v>
      </c>
      <c r="L29" s="106">
        <v>0</v>
      </c>
      <c r="M29" s="84"/>
      <c r="N29" s="84"/>
      <c r="O29" s="84"/>
      <c r="P29" s="84"/>
      <c r="Q29" s="84"/>
    </row>
    <row r="30" s="83" customFormat="1" ht="45" spans="1:17">
      <c r="A30" s="107"/>
      <c r="B30" s="108" t="s">
        <v>126</v>
      </c>
      <c r="C30" s="109" t="s">
        <v>312</v>
      </c>
      <c r="D30" s="106">
        <v>0</v>
      </c>
      <c r="E30" s="110"/>
      <c r="F30" s="108" t="s">
        <v>116</v>
      </c>
      <c r="G30" s="117" t="s">
        <v>313</v>
      </c>
      <c r="H30" s="106">
        <v>0</v>
      </c>
      <c r="I30" s="125"/>
      <c r="J30" s="126" t="s">
        <v>148</v>
      </c>
      <c r="K30" s="117" t="s">
        <v>314</v>
      </c>
      <c r="L30" s="106">
        <v>500</v>
      </c>
      <c r="M30" s="84"/>
      <c r="N30" s="84"/>
      <c r="O30" s="84"/>
      <c r="P30" s="84"/>
      <c r="Q30" s="84"/>
    </row>
    <row r="31" s="83" customFormat="1" ht="22.5" spans="1:17">
      <c r="A31" s="107">
        <v>504</v>
      </c>
      <c r="B31" s="108"/>
      <c r="C31" s="118" t="s">
        <v>315</v>
      </c>
      <c r="D31" s="119">
        <v>0</v>
      </c>
      <c r="E31" s="120"/>
      <c r="F31" s="121" t="s">
        <v>150</v>
      </c>
      <c r="G31" s="117" t="s">
        <v>316</v>
      </c>
      <c r="H31" s="119">
        <v>20</v>
      </c>
      <c r="I31" s="125"/>
      <c r="J31" s="126" t="s">
        <v>126</v>
      </c>
      <c r="K31" s="117" t="s">
        <v>307</v>
      </c>
      <c r="L31" s="119">
        <v>0</v>
      </c>
      <c r="M31" s="84"/>
      <c r="N31" s="84"/>
      <c r="O31" s="84"/>
      <c r="P31" s="84"/>
      <c r="Q31" s="84"/>
    </row>
    <row r="32" spans="1:17">
      <c r="A32" s="85"/>
      <c r="B32" s="85"/>
      <c r="C32" s="85"/>
      <c r="D32" s="84"/>
      <c r="E32" s="84"/>
      <c r="F32" s="84"/>
      <c r="G32" s="84"/>
      <c r="H32" s="84"/>
      <c r="I32" s="84"/>
      <c r="J32" s="84"/>
      <c r="K32" s="84"/>
      <c r="L32" s="84"/>
      <c r="M32" s="85"/>
      <c r="N32" s="85"/>
      <c r="O32" s="85"/>
      <c r="P32" s="85"/>
      <c r="Q32" s="85"/>
    </row>
    <row r="33" spans="1:17">
      <c r="A33"/>
      <c r="B33"/>
      <c r="C33"/>
      <c r="D33" s="84"/>
      <c r="E33" s="84"/>
      <c r="F33" s="84"/>
      <c r="G33" s="84"/>
      <c r="H33" s="84"/>
      <c r="I33" s="84"/>
      <c r="J33" s="84"/>
      <c r="K33" s="84"/>
      <c r="L33"/>
      <c r="M33"/>
      <c r="N33"/>
      <c r="O33"/>
      <c r="P33"/>
      <c r="Q33"/>
    </row>
    <row r="34" spans="1:17">
      <c r="A34"/>
      <c r="B34"/>
      <c r="C34"/>
      <c r="D34" s="84"/>
      <c r="E34" s="84"/>
      <c r="F34" s="84"/>
      <c r="G34" s="84"/>
      <c r="H34" s="85"/>
      <c r="I34" s="84"/>
      <c r="J34" s="85"/>
      <c r="K34" s="84"/>
      <c r="L34"/>
      <c r="M34"/>
      <c r="N34"/>
      <c r="O34"/>
      <c r="P34"/>
      <c r="Q34"/>
    </row>
    <row r="35" spans="1:17">
      <c r="A35"/>
      <c r="B35"/>
      <c r="C35"/>
      <c r="D35" s="84"/>
      <c r="E35" s="84"/>
      <c r="F35" s="84"/>
      <c r="G35" s="84"/>
      <c r="H35" s="85"/>
      <c r="I35" s="84"/>
      <c r="J35" s="84"/>
      <c r="K35" s="84"/>
      <c r="L35"/>
      <c r="M35"/>
      <c r="N35"/>
      <c r="O35"/>
      <c r="P35"/>
      <c r="Q35"/>
    </row>
    <row r="36" spans="1:17">
      <c r="A36"/>
      <c r="B36"/>
      <c r="C36"/>
      <c r="D36" s="84"/>
      <c r="E36" s="84"/>
      <c r="F36" s="84"/>
      <c r="G36" s="85"/>
      <c r="H36" s="85"/>
      <c r="I36" s="85"/>
      <c r="J36" s="85"/>
      <c r="K36" s="85"/>
      <c r="L36"/>
      <c r="M36"/>
      <c r="N36"/>
      <c r="O36"/>
      <c r="P36"/>
      <c r="Q36"/>
    </row>
  </sheetData>
  <sheetProtection formatCells="0" formatColumns="0" formatRows="0"/>
  <mergeCells count="12">
    <mergeCell ref="A2:L2"/>
    <mergeCell ref="A4:B4"/>
    <mergeCell ref="E4:F4"/>
    <mergeCell ref="I4:J4"/>
    <mergeCell ref="A6:C6"/>
    <mergeCell ref="D6:E6"/>
    <mergeCell ref="C4:C5"/>
    <mergeCell ref="D4:D5"/>
    <mergeCell ref="G4:G5"/>
    <mergeCell ref="H4:H5"/>
    <mergeCell ref="K4:K5"/>
    <mergeCell ref="L4:L5"/>
  </mergeCells>
  <pageMargins left="0.7" right="0.7" top="0.75" bottom="0.75" header="0.3" footer="0.3"/>
  <pageSetup paperSize="9" orientation="portrait"/>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showGridLines="0" showZeros="0" workbookViewId="0">
      <selection activeCell="A1" sqref="A1"/>
    </sheetView>
  </sheetViews>
  <sheetFormatPr defaultColWidth="9" defaultRowHeight="13.5" outlineLevelRow="5" outlineLevelCol="5"/>
  <cols>
    <col min="1" max="6" width="26.25" customWidth="1"/>
  </cols>
  <sheetData>
    <row r="1" ht="20.25" customHeight="1" spans="1:6">
      <c r="A1" s="74"/>
      <c r="B1" s="75"/>
      <c r="C1" s="75"/>
      <c r="D1" s="75"/>
      <c r="E1" s="75"/>
      <c r="F1" s="75"/>
    </row>
    <row r="2" ht="25.5" customHeight="1" spans="1:6">
      <c r="A2" s="76" t="s">
        <v>317</v>
      </c>
      <c r="B2" s="76"/>
      <c r="C2" s="76"/>
      <c r="D2" s="76"/>
      <c r="E2" s="76"/>
      <c r="F2" s="76"/>
    </row>
    <row r="3" ht="14.25" customHeight="1" spans="1:6">
      <c r="A3" s="75" t="s">
        <v>318</v>
      </c>
      <c r="B3" s="77"/>
      <c r="C3" s="78"/>
      <c r="D3" s="78"/>
      <c r="E3" s="78"/>
      <c r="F3" s="78" t="s">
        <v>57</v>
      </c>
    </row>
    <row r="4" ht="24" customHeight="1" spans="1:6">
      <c r="A4" s="79" t="s">
        <v>319</v>
      </c>
      <c r="B4" s="79" t="s">
        <v>320</v>
      </c>
      <c r="C4" s="79"/>
      <c r="D4" s="79"/>
      <c r="E4" s="79"/>
      <c r="F4" s="79"/>
    </row>
    <row r="5" ht="27" customHeight="1" spans="1:6">
      <c r="A5" s="79"/>
      <c r="B5" s="80" t="s">
        <v>111</v>
      </c>
      <c r="C5" s="79" t="s">
        <v>321</v>
      </c>
      <c r="D5" s="79" t="s">
        <v>322</v>
      </c>
      <c r="E5" s="79" t="s">
        <v>323</v>
      </c>
      <c r="F5" s="79" t="s">
        <v>324</v>
      </c>
    </row>
    <row r="6" s="73" customFormat="1" ht="20.1" customHeight="1" spans="1:6">
      <c r="A6" s="81" t="s">
        <v>188</v>
      </c>
      <c r="B6" s="82">
        <v>6.94</v>
      </c>
      <c r="C6" s="82">
        <v>1</v>
      </c>
      <c r="D6" s="82">
        <v>0</v>
      </c>
      <c r="E6" s="82">
        <v>5.94</v>
      </c>
      <c r="F6" s="82">
        <v>0</v>
      </c>
    </row>
  </sheetData>
  <sheetProtection formatCells="0" formatColumns="0" formatRows="0"/>
  <mergeCells count="3">
    <mergeCell ref="A2:F2"/>
    <mergeCell ref="B4:F4"/>
    <mergeCell ref="A4:A5"/>
  </mergeCells>
  <pageMargins left="0.75" right="0.75" top="1" bottom="1" header="0.51" footer="0.51"/>
  <pageSetup paperSize="9" orientation="portrait" horizontalDpi="180" verticalDpi="18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showGridLines="0" workbookViewId="0">
      <selection activeCell="A1" sqref="A1"/>
    </sheetView>
  </sheetViews>
  <sheetFormatPr defaultColWidth="9" defaultRowHeight="13.5" outlineLevelCol="6"/>
  <cols>
    <col min="1" max="5" width="12.125" style="1" customWidth="1"/>
    <col min="6" max="6" width="15" style="1" customWidth="1"/>
    <col min="7" max="7" width="14" style="1" customWidth="1"/>
    <col min="8" max="16384" width="9" style="1"/>
  </cols>
  <sheetData>
    <row r="1" customHeight="1" spans="1:7">
      <c r="A1" s="47"/>
      <c r="B1" s="47"/>
      <c r="C1" s="47"/>
      <c r="D1" s="48"/>
      <c r="E1" s="49"/>
      <c r="F1" s="49"/>
      <c r="G1" s="49"/>
    </row>
    <row r="2" ht="20.25" customHeight="1" spans="1:7">
      <c r="A2" s="50" t="s">
        <v>325</v>
      </c>
      <c r="B2" s="50"/>
      <c r="C2" s="50"/>
      <c r="D2" s="50"/>
      <c r="E2" s="50"/>
      <c r="F2" s="50"/>
      <c r="G2" s="50"/>
    </row>
    <row r="3" customHeight="1" spans="1:7">
      <c r="A3" s="51" t="s">
        <v>326</v>
      </c>
      <c r="B3" s="52"/>
      <c r="C3" s="51"/>
      <c r="D3" s="53"/>
      <c r="E3" s="54"/>
      <c r="F3" s="49"/>
      <c r="G3" s="49" t="s">
        <v>57</v>
      </c>
    </row>
    <row r="4" ht="18.95" customHeight="1" spans="1:7">
      <c r="A4" s="56" t="s">
        <v>92</v>
      </c>
      <c r="B4" s="56"/>
      <c r="C4" s="57"/>
      <c r="D4" s="58" t="s">
        <v>237</v>
      </c>
      <c r="E4" s="59" t="s">
        <v>95</v>
      </c>
      <c r="F4" s="69" t="s">
        <v>96</v>
      </c>
      <c r="G4" s="70" t="s">
        <v>100</v>
      </c>
    </row>
    <row r="5" ht="18.95" customHeight="1" spans="1:7">
      <c r="A5" s="61" t="s">
        <v>108</v>
      </c>
      <c r="B5" s="61" t="s">
        <v>109</v>
      </c>
      <c r="C5" s="62" t="s">
        <v>110</v>
      </c>
      <c r="D5" s="58"/>
      <c r="E5" s="59"/>
      <c r="F5" s="69"/>
      <c r="G5" s="70"/>
    </row>
    <row r="6" ht="18.95" customHeight="1" spans="1:7">
      <c r="A6" s="64" t="s">
        <v>112</v>
      </c>
      <c r="B6" s="64" t="s">
        <v>112</v>
      </c>
      <c r="C6" s="64" t="s">
        <v>112</v>
      </c>
      <c r="D6" s="65" t="s">
        <v>112</v>
      </c>
      <c r="E6" s="65">
        <v>1</v>
      </c>
      <c r="F6" s="65">
        <v>2</v>
      </c>
      <c r="G6" s="71">
        <v>6</v>
      </c>
    </row>
    <row r="7" ht="18.95" customHeight="1" spans="1:7">
      <c r="A7" s="66"/>
      <c r="B7" s="66"/>
      <c r="C7" s="66"/>
      <c r="D7" s="67"/>
      <c r="E7" s="68">
        <v>0</v>
      </c>
      <c r="F7" s="68">
        <v>0</v>
      </c>
      <c r="G7" s="72">
        <v>0</v>
      </c>
    </row>
    <row r="8" customHeight="1" spans="1:7">
      <c r="A8"/>
      <c r="B8"/>
      <c r="C8"/>
      <c r="D8"/>
      <c r="E8"/>
      <c r="F8"/>
      <c r="G8"/>
    </row>
    <row r="9" customHeight="1" spans="1:7">
      <c r="A9"/>
      <c r="B9"/>
      <c r="C9"/>
      <c r="D9"/>
      <c r="E9"/>
      <c r="F9"/>
      <c r="G9"/>
    </row>
    <row r="10" customHeight="1" spans="1:7">
      <c r="A10"/>
      <c r="B10"/>
      <c r="C10"/>
      <c r="D10"/>
      <c r="E10"/>
      <c r="F10"/>
      <c r="G10"/>
    </row>
    <row r="11" customHeight="1" spans="1:7">
      <c r="A11"/>
      <c r="B11"/>
      <c r="C11"/>
      <c r="D11"/>
      <c r="E11"/>
      <c r="F11"/>
      <c r="G11"/>
    </row>
    <row r="12" customHeight="1" spans="1:7">
      <c r="A12"/>
      <c r="B12"/>
      <c r="C12"/>
      <c r="D12"/>
      <c r="E12"/>
      <c r="F12"/>
      <c r="G12"/>
    </row>
    <row r="13" customHeight="1" spans="1:7">
      <c r="A13" s="1" t="s">
        <v>327</v>
      </c>
      <c r="B13"/>
      <c r="C13"/>
      <c r="D13"/>
      <c r="E13"/>
      <c r="F13"/>
      <c r="G13"/>
    </row>
  </sheetData>
  <sheetProtection formatCells="0" formatColumns="0" formatRows="0"/>
  <mergeCells count="4">
    <mergeCell ref="D4:D5"/>
    <mergeCell ref="E4:E5"/>
    <mergeCell ref="F4:F5"/>
    <mergeCell ref="G4:G5"/>
  </mergeCells>
  <pageMargins left="0.75" right="0.75" top="1" bottom="1" header="0.51" footer="0.51"/>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showGridLines="0" workbookViewId="0">
      <selection activeCell="A1" sqref="A1"/>
    </sheetView>
  </sheetViews>
  <sheetFormatPr defaultColWidth="9" defaultRowHeight="13.5" outlineLevelRow="7" outlineLevelCol="5"/>
  <cols>
    <col min="1" max="1" width="9" style="1"/>
    <col min="2" max="6" width="12.125" style="1" customWidth="1"/>
    <col min="7" max="16384" width="9" style="1"/>
  </cols>
  <sheetData>
    <row r="1" customHeight="1" spans="1:6">
      <c r="A1"/>
      <c r="B1" s="47"/>
      <c r="C1" s="47"/>
      <c r="D1" s="47"/>
      <c r="E1" s="48"/>
      <c r="F1" s="49"/>
    </row>
    <row r="2" ht="20.25" customHeight="1" spans="1:6">
      <c r="A2"/>
      <c r="B2" s="50" t="s">
        <v>328</v>
      </c>
      <c r="C2" s="50"/>
      <c r="D2" s="50"/>
      <c r="E2" s="50"/>
      <c r="F2" s="50"/>
    </row>
    <row r="3" customHeight="1" spans="1:6">
      <c r="A3" s="51" t="s">
        <v>326</v>
      </c>
      <c r="B3"/>
      <c r="C3" s="52"/>
      <c r="D3" s="51"/>
      <c r="E3" s="53"/>
      <c r="F3" s="54"/>
    </row>
    <row r="4" ht="18.95" customHeight="1" spans="1:6">
      <c r="A4" s="55"/>
      <c r="B4" s="56" t="s">
        <v>92</v>
      </c>
      <c r="C4" s="56"/>
      <c r="D4" s="57"/>
      <c r="E4" s="58" t="s">
        <v>237</v>
      </c>
      <c r="F4" s="59" t="s">
        <v>329</v>
      </c>
    </row>
    <row r="5" ht="18.95" customHeight="1" spans="1:6">
      <c r="A5" s="60" t="s">
        <v>330</v>
      </c>
      <c r="B5" s="61" t="s">
        <v>108</v>
      </c>
      <c r="C5" s="61" t="s">
        <v>109</v>
      </c>
      <c r="D5" s="62" t="s">
        <v>110</v>
      </c>
      <c r="E5" s="58"/>
      <c r="F5" s="59"/>
    </row>
    <row r="6" ht="18.95" customHeight="1" spans="1:6">
      <c r="A6" s="63"/>
      <c r="B6" s="64" t="s">
        <v>112</v>
      </c>
      <c r="C6" s="64" t="s">
        <v>112</v>
      </c>
      <c r="D6" s="64" t="s">
        <v>112</v>
      </c>
      <c r="E6" s="65" t="s">
        <v>112</v>
      </c>
      <c r="F6" s="65">
        <v>1</v>
      </c>
    </row>
    <row r="7" ht="18.95" customHeight="1" spans="1:6">
      <c r="A7" s="55"/>
      <c r="B7" s="66"/>
      <c r="C7" s="66"/>
      <c r="D7" s="66"/>
      <c r="E7" s="67"/>
      <c r="F7" s="68">
        <v>0</v>
      </c>
    </row>
    <row r="8" customHeight="1" spans="1:6">
      <c r="A8"/>
      <c r="B8"/>
      <c r="C8"/>
      <c r="D8"/>
      <c r="E8"/>
      <c r="F8"/>
    </row>
  </sheetData>
  <sheetProtection formatCells="0" formatColumns="0" formatRows="0"/>
  <mergeCells count="3">
    <mergeCell ref="A5:A6"/>
    <mergeCell ref="E4:E5"/>
    <mergeCell ref="F4:F5"/>
  </mergeCells>
  <pageMargins left="0.7" right="0.7"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
  <sheetViews>
    <sheetView showGridLines="0" workbookViewId="0">
      <selection activeCell="A1" sqref="A1:D1"/>
    </sheetView>
  </sheetViews>
  <sheetFormatPr defaultColWidth="9" defaultRowHeight="13.5" outlineLevelRow="7" outlineLevelCol="3"/>
  <cols>
    <col min="1" max="1" width="21.5" style="44" customWidth="1"/>
    <col min="2" max="2" width="18.625" style="44" customWidth="1"/>
    <col min="3" max="3" width="19.25" style="44" customWidth="1"/>
    <col min="4" max="4" width="18" style="44" customWidth="1"/>
    <col min="5" max="16384" width="9" style="1"/>
  </cols>
  <sheetData>
    <row r="1" ht="35.1" customHeight="1" spans="1:1">
      <c r="A1" s="44" t="s">
        <v>16</v>
      </c>
    </row>
    <row r="2" ht="14.25" customHeight="1" spans="1:4">
      <c r="A2"/>
      <c r="B2"/>
      <c r="C2"/>
      <c r="D2" s="45" t="s">
        <v>57</v>
      </c>
    </row>
    <row r="3" ht="35.1" customHeight="1" spans="1:4">
      <c r="A3" s="46" t="s">
        <v>331</v>
      </c>
      <c r="B3" s="46"/>
      <c r="C3" s="46" t="s">
        <v>332</v>
      </c>
      <c r="D3" s="46"/>
    </row>
    <row r="4" ht="35.1" customHeight="1" spans="1:4">
      <c r="A4" s="46" t="s">
        <v>330</v>
      </c>
      <c r="B4" s="46" t="s">
        <v>186</v>
      </c>
      <c r="C4" s="46" t="s">
        <v>330</v>
      </c>
      <c r="D4" s="46" t="s">
        <v>186</v>
      </c>
    </row>
    <row r="5" ht="35.1" customHeight="1" spans="1:4">
      <c r="A5" s="46"/>
      <c r="B5" s="46">
        <v>0</v>
      </c>
      <c r="C5" s="46"/>
      <c r="D5" s="46">
        <v>0</v>
      </c>
    </row>
    <row r="6" ht="36" customHeight="1" spans="1:4">
      <c r="A6" s="46" t="s">
        <v>333</v>
      </c>
      <c r="B6" s="46">
        <v>0</v>
      </c>
      <c r="C6" s="46" t="s">
        <v>334</v>
      </c>
      <c r="D6" s="46">
        <v>0</v>
      </c>
    </row>
    <row r="7" customHeight="1" spans="1:4">
      <c r="A7"/>
      <c r="B7"/>
      <c r="C7"/>
      <c r="D7"/>
    </row>
    <row r="8" customHeight="1" spans="1:4">
      <c r="A8"/>
      <c r="B8"/>
      <c r="C8"/>
      <c r="D8"/>
    </row>
  </sheetData>
  <sheetProtection formatCells="0" formatColumns="0" formatRows="0"/>
  <mergeCells count="3">
    <mergeCell ref="A1:D1"/>
    <mergeCell ref="A3:B3"/>
    <mergeCell ref="C3:D3"/>
  </mergeCells>
  <pageMargins left="0.7" right="0.7"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
  <sheetViews>
    <sheetView showGridLines="0" workbookViewId="0">
      <selection activeCell="A1" sqref="A1:D1"/>
    </sheetView>
  </sheetViews>
  <sheetFormatPr defaultColWidth="9" defaultRowHeight="13.5" outlineLevelCol="3"/>
  <cols>
    <col min="1" max="1" width="22.75" style="1" customWidth="1"/>
    <col min="2" max="2" width="8.125" style="1" customWidth="1"/>
    <col min="3" max="3" width="25" style="1" customWidth="1"/>
    <col min="4" max="16384" width="9" style="1"/>
  </cols>
  <sheetData>
    <row r="1" ht="25.5" customHeight="1" spans="1:4">
      <c r="A1" s="36" t="s">
        <v>17</v>
      </c>
      <c r="B1" s="36"/>
      <c r="C1" s="36"/>
      <c r="D1" s="36"/>
    </row>
    <row r="2" ht="18.75" customHeight="1" spans="1:4">
      <c r="A2" s="37" t="s">
        <v>57</v>
      </c>
      <c r="B2" s="37"/>
      <c r="C2" s="37"/>
      <c r="D2" s="37"/>
    </row>
    <row r="3" ht="35.1" customHeight="1" spans="1:4">
      <c r="A3" s="38" t="s">
        <v>335</v>
      </c>
      <c r="B3" s="38"/>
      <c r="C3" s="38" t="s">
        <v>336</v>
      </c>
      <c r="D3" s="38"/>
    </row>
    <row r="4" ht="35.1" customHeight="1" spans="1:4">
      <c r="A4" s="38" t="s">
        <v>337</v>
      </c>
      <c r="B4" s="38" t="s">
        <v>242</v>
      </c>
      <c r="C4" s="38" t="s">
        <v>337</v>
      </c>
      <c r="D4" s="38" t="s">
        <v>242</v>
      </c>
    </row>
    <row r="5" ht="35.1" customHeight="1" spans="1:4">
      <c r="A5" s="39"/>
      <c r="B5" s="40"/>
      <c r="C5" s="39"/>
      <c r="D5" s="40"/>
    </row>
    <row r="6" ht="35.1" customHeight="1" spans="1:4">
      <c r="A6" s="39"/>
      <c r="B6" s="40"/>
      <c r="C6" s="39"/>
      <c r="D6" s="40"/>
    </row>
    <row r="7" ht="35.1" customHeight="1" spans="1:4">
      <c r="A7" s="39"/>
      <c r="B7" s="40"/>
      <c r="C7" s="39"/>
      <c r="D7" s="40"/>
    </row>
    <row r="8" ht="35.1" customHeight="1" spans="1:4">
      <c r="A8" s="39"/>
      <c r="B8" s="40"/>
      <c r="C8" s="39"/>
      <c r="D8" s="40"/>
    </row>
    <row r="9" ht="35.1" customHeight="1" spans="1:4">
      <c r="A9" s="39"/>
      <c r="B9" s="40"/>
      <c r="C9" s="39"/>
      <c r="D9" s="40"/>
    </row>
    <row r="10" ht="35.1" customHeight="1" spans="1:4">
      <c r="A10" s="43"/>
      <c r="B10" s="40"/>
      <c r="C10" s="39"/>
      <c r="D10" s="40"/>
    </row>
    <row r="11" ht="35.1" customHeight="1" spans="1:4">
      <c r="A11" s="43"/>
      <c r="B11" s="40"/>
      <c r="C11" s="39"/>
      <c r="D11" s="40"/>
    </row>
    <row r="12" ht="35.1" customHeight="1" spans="1:4">
      <c r="A12" s="43"/>
      <c r="B12" s="40"/>
      <c r="C12" s="39"/>
      <c r="D12" s="40"/>
    </row>
    <row r="13" ht="35.1" customHeight="1" spans="1:4">
      <c r="A13" s="43"/>
      <c r="B13" s="40"/>
      <c r="C13" s="39"/>
      <c r="D13" s="40"/>
    </row>
    <row r="14" ht="35.1" customHeight="1" spans="1:4">
      <c r="A14" s="43"/>
      <c r="B14" s="40"/>
      <c r="C14" s="39"/>
      <c r="D14" s="40"/>
    </row>
    <row r="15" ht="35.1" customHeight="1" spans="1:4">
      <c r="A15" s="43"/>
      <c r="B15" s="40"/>
      <c r="C15" s="39"/>
      <c r="D15" s="40"/>
    </row>
    <row r="16" ht="35.1" customHeight="1" spans="1:4">
      <c r="A16" s="43"/>
      <c r="B16" s="40"/>
      <c r="C16" s="41"/>
      <c r="D16" s="40"/>
    </row>
    <row r="17" ht="35.1" customHeight="1" spans="1:4">
      <c r="A17" s="42" t="s">
        <v>338</v>
      </c>
      <c r="B17" s="40">
        <v>0</v>
      </c>
      <c r="C17" s="42" t="s">
        <v>339</v>
      </c>
      <c r="D17" s="40">
        <v>0</v>
      </c>
    </row>
    <row r="18" ht="35.1" customHeight="1" spans="1:4">
      <c r="A18" s="43"/>
      <c r="B18" s="40"/>
      <c r="C18" s="41"/>
      <c r="D18" s="40"/>
    </row>
    <row r="19" ht="35.1" customHeight="1" spans="1:4">
      <c r="A19" s="39" t="s">
        <v>340</v>
      </c>
      <c r="B19" s="40">
        <v>0</v>
      </c>
      <c r="C19" s="39" t="s">
        <v>107</v>
      </c>
      <c r="D19" s="40">
        <v>0</v>
      </c>
    </row>
    <row r="20" ht="35.1" customHeight="1" spans="1:4">
      <c r="A20" s="43"/>
      <c r="B20" s="40"/>
      <c r="C20" s="41"/>
      <c r="D20" s="40"/>
    </row>
    <row r="21" ht="35.1" customHeight="1" spans="1:4">
      <c r="A21" s="38" t="s">
        <v>329</v>
      </c>
      <c r="B21" s="40">
        <v>0</v>
      </c>
      <c r="C21" s="38" t="s">
        <v>341</v>
      </c>
      <c r="D21" s="40">
        <v>0</v>
      </c>
    </row>
  </sheetData>
  <sheetProtection formatCells="0" formatColumns="0" formatRows="0"/>
  <mergeCells count="4">
    <mergeCell ref="A1:D1"/>
    <mergeCell ref="A2:D2"/>
    <mergeCell ref="A3:B3"/>
    <mergeCell ref="C3:D3"/>
  </mergeCells>
  <pageMargins left="0.7" right="0.7" top="0.75" bottom="0.75" header="0.3" footer="0.3"/>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1"/>
  <sheetViews>
    <sheetView showGridLines="0" workbookViewId="0">
      <selection activeCell="A1" sqref="A1:B1"/>
    </sheetView>
  </sheetViews>
  <sheetFormatPr defaultColWidth="9" defaultRowHeight="13.5" outlineLevelCol="1"/>
  <cols>
    <col min="1" max="1" width="34.25" style="1" customWidth="1"/>
    <col min="2" max="2" width="17.625" style="1" customWidth="1"/>
    <col min="3" max="16384" width="9" style="1"/>
  </cols>
  <sheetData>
    <row r="1" ht="25.5" customHeight="1" spans="1:2">
      <c r="A1" s="36" t="s">
        <v>18</v>
      </c>
      <c r="B1" s="36"/>
    </row>
    <row r="2" ht="18.75" customHeight="1" spans="1:2">
      <c r="A2" s="37" t="s">
        <v>57</v>
      </c>
      <c r="B2" s="37"/>
    </row>
    <row r="3" ht="35.1" customHeight="1" spans="1:2">
      <c r="A3" s="38" t="s">
        <v>335</v>
      </c>
      <c r="B3" s="38"/>
    </row>
    <row r="4" ht="35.1" customHeight="1" spans="1:2">
      <c r="A4" s="38" t="s">
        <v>337</v>
      </c>
      <c r="B4" s="38" t="s">
        <v>242</v>
      </c>
    </row>
    <row r="5" ht="35.1" customHeight="1" spans="1:2">
      <c r="A5" s="39"/>
      <c r="B5" s="40"/>
    </row>
    <row r="6" ht="35.1" customHeight="1" spans="1:2">
      <c r="A6" s="39"/>
      <c r="B6" s="40"/>
    </row>
    <row r="7" ht="35.1" customHeight="1" spans="1:2">
      <c r="A7" s="39"/>
      <c r="B7" s="40"/>
    </row>
    <row r="8" ht="35.1" customHeight="1" spans="1:2">
      <c r="A8" s="39"/>
      <c r="B8" s="40"/>
    </row>
    <row r="9" ht="35.1" customHeight="1" spans="1:2">
      <c r="A9" s="39"/>
      <c r="B9" s="40"/>
    </row>
    <row r="10" ht="35.1" customHeight="1" spans="1:2">
      <c r="A10" s="43"/>
      <c r="B10" s="40"/>
    </row>
    <row r="11" ht="35.1" customHeight="1" spans="1:2">
      <c r="A11" s="43"/>
      <c r="B11" s="40"/>
    </row>
    <row r="12" ht="35.1" customHeight="1" spans="1:2">
      <c r="A12" s="43"/>
      <c r="B12" s="40"/>
    </row>
    <row r="13" ht="35.1" customHeight="1" spans="1:2">
      <c r="A13" s="43"/>
      <c r="B13" s="40"/>
    </row>
    <row r="14" ht="35.1" customHeight="1" spans="1:2">
      <c r="A14" s="43"/>
      <c r="B14" s="40"/>
    </row>
    <row r="15" ht="35.1" customHeight="1" spans="1:2">
      <c r="A15" s="43"/>
      <c r="B15" s="40"/>
    </row>
    <row r="16" ht="35.1" customHeight="1" spans="1:2">
      <c r="A16" s="43"/>
      <c r="B16" s="40"/>
    </row>
    <row r="17" ht="35.1" customHeight="1" spans="1:2">
      <c r="A17" s="42" t="s">
        <v>338</v>
      </c>
      <c r="B17" s="40">
        <v>0</v>
      </c>
    </row>
    <row r="18" ht="35.1" customHeight="1" spans="1:2">
      <c r="A18" s="43"/>
      <c r="B18" s="40"/>
    </row>
    <row r="19" ht="35.1" customHeight="1" spans="1:2">
      <c r="A19" s="39" t="s">
        <v>340</v>
      </c>
      <c r="B19" s="40">
        <v>0</v>
      </c>
    </row>
    <row r="20" ht="35.1" customHeight="1" spans="1:2">
      <c r="A20" s="43"/>
      <c r="B20" s="40"/>
    </row>
    <row r="21" ht="35.1" customHeight="1" spans="1:2">
      <c r="A21" s="38" t="s">
        <v>329</v>
      </c>
      <c r="B21" s="40">
        <v>0</v>
      </c>
    </row>
  </sheetData>
  <sheetProtection formatCells="0" formatColumns="0" formatRows="0"/>
  <mergeCells count="3">
    <mergeCell ref="A1:B1"/>
    <mergeCell ref="A2:B2"/>
    <mergeCell ref="A3:B3"/>
  </mergeCells>
  <pageMargins left="0.7" right="0.7" top="0.75" bottom="0.75" header="0.3" footer="0.3"/>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1"/>
  <sheetViews>
    <sheetView showGridLines="0" workbookViewId="0">
      <selection activeCell="A1" sqref="A1:B1"/>
    </sheetView>
  </sheetViews>
  <sheetFormatPr defaultColWidth="9" defaultRowHeight="13.5" outlineLevelCol="1"/>
  <cols>
    <col min="1" max="1" width="30.875" style="1" customWidth="1"/>
    <col min="2" max="2" width="26.25" style="1" customWidth="1"/>
    <col min="3" max="16384" width="9" style="1"/>
  </cols>
  <sheetData>
    <row r="1" ht="25.5" customHeight="1" spans="1:2">
      <c r="A1" s="36" t="s">
        <v>19</v>
      </c>
      <c r="B1" s="36"/>
    </row>
    <row r="2" ht="18.75" customHeight="1" spans="1:2">
      <c r="A2" s="37" t="s">
        <v>57</v>
      </c>
      <c r="B2" s="37"/>
    </row>
    <row r="3" ht="35.1" customHeight="1" spans="1:2">
      <c r="A3" s="38" t="s">
        <v>336</v>
      </c>
      <c r="B3" s="38"/>
    </row>
    <row r="4" ht="35.1" customHeight="1" spans="1:2">
      <c r="A4" s="38" t="s">
        <v>337</v>
      </c>
      <c r="B4" s="38" t="s">
        <v>242</v>
      </c>
    </row>
    <row r="5" ht="35.1" customHeight="1" spans="1:2">
      <c r="A5" s="39"/>
      <c r="B5" s="40"/>
    </row>
    <row r="6" ht="35.1" customHeight="1" spans="1:2">
      <c r="A6" s="39"/>
      <c r="B6" s="40"/>
    </row>
    <row r="7" ht="35.1" customHeight="1" spans="1:2">
      <c r="A7" s="39"/>
      <c r="B7" s="40"/>
    </row>
    <row r="8" ht="35.1" customHeight="1" spans="1:2">
      <c r="A8" s="39"/>
      <c r="B8" s="40"/>
    </row>
    <row r="9" ht="35.1" customHeight="1" spans="1:2">
      <c r="A9" s="39"/>
      <c r="B9" s="40"/>
    </row>
    <row r="10" ht="35.1" customHeight="1" spans="1:2">
      <c r="A10" s="39"/>
      <c r="B10" s="40"/>
    </row>
    <row r="11" ht="35.1" customHeight="1" spans="1:2">
      <c r="A11" s="39"/>
      <c r="B11" s="40"/>
    </row>
    <row r="12" ht="35.1" customHeight="1" spans="1:2">
      <c r="A12" s="39"/>
      <c r="B12" s="40"/>
    </row>
    <row r="13" ht="35.1" customHeight="1" spans="1:2">
      <c r="A13" s="39"/>
      <c r="B13" s="40"/>
    </row>
    <row r="14" ht="35.1" customHeight="1" spans="1:2">
      <c r="A14" s="39"/>
      <c r="B14" s="40"/>
    </row>
    <row r="15" ht="35.1" customHeight="1" spans="1:2">
      <c r="A15" s="39"/>
      <c r="B15" s="40"/>
    </row>
    <row r="16" ht="35.1" customHeight="1" spans="1:2">
      <c r="A16" s="41"/>
      <c r="B16" s="40"/>
    </row>
    <row r="17" ht="35.1" customHeight="1" spans="1:2">
      <c r="A17" s="42" t="s">
        <v>339</v>
      </c>
      <c r="B17" s="40">
        <v>0</v>
      </c>
    </row>
    <row r="18" ht="35.1" customHeight="1" spans="1:2">
      <c r="A18" s="41"/>
      <c r="B18" s="40"/>
    </row>
    <row r="19" ht="35.1" customHeight="1" spans="1:2">
      <c r="A19" s="39" t="s">
        <v>107</v>
      </c>
      <c r="B19" s="40">
        <v>0</v>
      </c>
    </row>
    <row r="20" ht="35.1" customHeight="1" spans="1:2">
      <c r="A20" s="41"/>
      <c r="B20" s="40"/>
    </row>
    <row r="21" ht="35.1" customHeight="1" spans="1:2">
      <c r="A21" s="38" t="s">
        <v>341</v>
      </c>
      <c r="B21" s="40">
        <v>0</v>
      </c>
    </row>
  </sheetData>
  <sheetProtection formatCells="0" formatColumns="0" formatRows="0"/>
  <mergeCells count="3">
    <mergeCell ref="A1:B1"/>
    <mergeCell ref="A2:B2"/>
    <mergeCell ref="A3:B3"/>
  </mergeCells>
  <pageMargins left="0.7" right="0.7" top="0.75" bottom="0.75" header="0.3" footer="0.3"/>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
  <sheetViews>
    <sheetView showGridLines="0" workbookViewId="0">
      <selection activeCell="D5" sqref="D5"/>
    </sheetView>
  </sheetViews>
  <sheetFormatPr defaultColWidth="9" defaultRowHeight="13.5"/>
  <cols>
    <col min="1" max="8" width="15.375" style="1" customWidth="1"/>
    <col min="9" max="16384" width="9" style="1"/>
  </cols>
  <sheetData>
    <row r="1" customHeight="1" spans="1:15">
      <c r="A1" s="23"/>
      <c r="B1" s="2"/>
      <c r="C1" s="2"/>
      <c r="D1" s="2"/>
      <c r="E1" s="2"/>
      <c r="F1" s="2"/>
      <c r="G1" s="2"/>
      <c r="H1" s="3"/>
      <c r="I1" s="2"/>
      <c r="J1" s="2"/>
      <c r="K1" s="2"/>
      <c r="L1" s="2"/>
      <c r="M1" s="2"/>
      <c r="N1" s="2"/>
      <c r="O1" s="2"/>
    </row>
    <row r="2" ht="22.5" customHeight="1" spans="1:15">
      <c r="A2" s="4" t="s">
        <v>342</v>
      </c>
      <c r="B2" s="4"/>
      <c r="C2" s="4"/>
      <c r="D2" s="4"/>
      <c r="E2" s="4"/>
      <c r="F2" s="4"/>
      <c r="G2" s="4"/>
      <c r="H2" s="4"/>
      <c r="I2" s="2"/>
      <c r="J2" s="2"/>
      <c r="K2" s="2"/>
      <c r="L2" s="2"/>
      <c r="M2" s="2"/>
      <c r="N2" s="2"/>
      <c r="O2" s="2"/>
    </row>
    <row r="3" customHeight="1" spans="1:15">
      <c r="A3" s="24" t="s">
        <v>343</v>
      </c>
      <c r="B3" s="25"/>
      <c r="C3" s="25"/>
      <c r="D3" s="25"/>
      <c r="E3" s="25"/>
      <c r="F3" s="25"/>
      <c r="G3" s="26"/>
      <c r="H3" s="26" t="s">
        <v>344</v>
      </c>
      <c r="I3" s="25"/>
      <c r="J3" s="25"/>
      <c r="K3" s="25"/>
      <c r="L3" s="25"/>
      <c r="M3" s="25"/>
      <c r="N3" s="25"/>
      <c r="O3" s="25"/>
    </row>
    <row r="4" ht="20.25" customHeight="1" spans="1:15">
      <c r="A4" s="27" t="s">
        <v>330</v>
      </c>
      <c r="B4" s="28" t="s">
        <v>345</v>
      </c>
      <c r="C4" s="29" t="s">
        <v>346</v>
      </c>
      <c r="D4" s="30" t="s">
        <v>347</v>
      </c>
      <c r="E4" s="30" t="s">
        <v>348</v>
      </c>
      <c r="F4" s="31" t="s">
        <v>349</v>
      </c>
      <c r="G4" s="31" t="s">
        <v>350</v>
      </c>
      <c r="H4" s="27" t="s">
        <v>351</v>
      </c>
      <c r="I4" s="2"/>
      <c r="J4" s="2"/>
      <c r="K4" s="2"/>
      <c r="L4" s="2"/>
      <c r="M4" s="2"/>
      <c r="N4" s="2"/>
      <c r="O4" s="2"/>
    </row>
    <row r="5" ht="188" customHeight="1" spans="1:15">
      <c r="A5" s="32" t="s">
        <v>352</v>
      </c>
      <c r="B5" s="32" t="s">
        <v>353</v>
      </c>
      <c r="C5" s="33">
        <v>50</v>
      </c>
      <c r="D5" s="34" t="s">
        <v>354</v>
      </c>
      <c r="E5" s="34" t="s">
        <v>355</v>
      </c>
      <c r="F5" s="34" t="s">
        <v>356</v>
      </c>
      <c r="G5" s="34" t="s">
        <v>357</v>
      </c>
      <c r="H5" s="34" t="s">
        <v>358</v>
      </c>
      <c r="I5" s="25"/>
      <c r="J5" s="25"/>
      <c r="K5" s="25"/>
      <c r="L5" s="25"/>
      <c r="M5" s="25"/>
      <c r="N5" s="25"/>
      <c r="O5" s="25"/>
    </row>
    <row r="6" customHeight="1" spans="1:15">
      <c r="A6" s="35"/>
      <c r="B6" s="35"/>
      <c r="C6" s="35"/>
      <c r="D6" s="35"/>
      <c r="E6" s="35"/>
      <c r="F6" s="35"/>
      <c r="G6" s="35"/>
      <c r="H6" s="35"/>
      <c r="I6" s="35"/>
      <c r="J6" s="35"/>
      <c r="K6" s="2"/>
      <c r="L6" s="35"/>
      <c r="M6" s="35"/>
      <c r="N6" s="35"/>
      <c r="O6" s="35"/>
    </row>
    <row r="7" customHeight="1" spans="1:15">
      <c r="A7" s="2"/>
      <c r="B7" s="35"/>
      <c r="C7" s="35"/>
      <c r="D7" s="35"/>
      <c r="E7" s="35"/>
      <c r="F7" s="2"/>
      <c r="G7" s="35"/>
      <c r="H7" s="35"/>
      <c r="I7" s="35"/>
      <c r="J7" s="35"/>
      <c r="K7" s="2"/>
      <c r="L7" s="35"/>
      <c r="M7" s="35"/>
      <c r="N7" s="35"/>
      <c r="O7" s="35"/>
    </row>
    <row r="8" customHeight="1" spans="1:15">
      <c r="A8" s="12"/>
      <c r="B8" s="35"/>
      <c r="C8" s="35"/>
      <c r="D8" s="35"/>
      <c r="E8" s="35"/>
      <c r="F8" s="12"/>
      <c r="G8" s="2"/>
      <c r="H8" s="35"/>
      <c r="I8" s="2"/>
      <c r="J8" s="2"/>
      <c r="K8" s="2"/>
      <c r="L8" s="2"/>
      <c r="M8" s="2"/>
      <c r="N8" s="2"/>
      <c r="O8" s="35"/>
    </row>
    <row r="9" customHeight="1" spans="1:15">
      <c r="A9" s="12"/>
      <c r="B9" s="35"/>
      <c r="C9" s="35"/>
      <c r="D9" s="12"/>
      <c r="E9" s="12"/>
      <c r="F9" s="12"/>
      <c r="G9" s="35"/>
      <c r="H9" s="35"/>
      <c r="I9" s="2"/>
      <c r="J9" s="2"/>
      <c r="K9" s="2"/>
      <c r="L9" s="2"/>
      <c r="M9" s="2"/>
      <c r="N9" s="2"/>
      <c r="O9" s="35"/>
    </row>
    <row r="10" customHeight="1" spans="1:15">
      <c r="A10" s="12"/>
      <c r="B10" s="35"/>
      <c r="C10" s="35"/>
      <c r="D10" s="12"/>
      <c r="E10" s="12"/>
      <c r="F10" s="12"/>
      <c r="G10" s="35"/>
      <c r="H10" s="35"/>
      <c r="I10" s="2"/>
      <c r="J10" s="2"/>
      <c r="K10" s="2"/>
      <c r="L10" s="2"/>
      <c r="M10" s="2"/>
      <c r="N10" s="2"/>
      <c r="O10" s="35"/>
    </row>
    <row r="11" customHeight="1" spans="1:15">
      <c r="A11" s="12"/>
      <c r="B11" s="35"/>
      <c r="C11" s="35"/>
      <c r="D11" s="12"/>
      <c r="E11" s="35"/>
      <c r="F11" s="12"/>
      <c r="G11" s="2"/>
      <c r="H11" s="35"/>
      <c r="I11" s="2"/>
      <c r="J11" s="2"/>
      <c r="K11" s="2"/>
      <c r="L11" s="2"/>
      <c r="M11" s="2"/>
      <c r="N11" s="2"/>
      <c r="O11" s="35"/>
    </row>
    <row r="12" customHeight="1" spans="1:15">
      <c r="A12" s="2"/>
      <c r="B12" s="35"/>
      <c r="C12" s="35"/>
      <c r="D12" s="12"/>
      <c r="E12" s="2"/>
      <c r="F12" s="2"/>
      <c r="G12" s="2"/>
      <c r="H12" s="35"/>
      <c r="I12" s="2"/>
      <c r="J12" s="2"/>
      <c r="K12" s="2"/>
      <c r="L12" s="2"/>
      <c r="M12" s="2"/>
      <c r="N12" s="35"/>
      <c r="O12" s="35"/>
    </row>
    <row r="13" customHeight="1" spans="1:15">
      <c r="A13" s="2"/>
      <c r="B13" s="2"/>
      <c r="C13" s="35"/>
      <c r="D13" s="12"/>
      <c r="E13" s="2"/>
      <c r="F13" s="2"/>
      <c r="G13" s="2"/>
      <c r="H13" s="35"/>
      <c r="I13" s="2"/>
      <c r="J13" s="2"/>
      <c r="K13" s="2"/>
      <c r="L13" s="2"/>
      <c r="M13" s="2"/>
      <c r="N13" s="2"/>
      <c r="O13" s="2"/>
    </row>
    <row r="14" customHeight="1" spans="1:15">
      <c r="A14" s="2"/>
      <c r="B14" s="35"/>
      <c r="C14" s="2"/>
      <c r="D14" s="12"/>
      <c r="E14" s="2"/>
      <c r="F14" s="2"/>
      <c r="G14" s="2"/>
      <c r="H14" s="35"/>
      <c r="I14" s="2"/>
      <c r="J14" s="2"/>
      <c r="K14" s="2"/>
      <c r="L14" s="2"/>
      <c r="M14" s="2"/>
      <c r="N14" s="2"/>
      <c r="O14" s="2"/>
    </row>
    <row r="15" customHeight="1" spans="1:15">
      <c r="A15" s="2"/>
      <c r="B15" s="2"/>
      <c r="C15" s="2"/>
      <c r="D15" s="2"/>
      <c r="E15" s="2"/>
      <c r="F15" s="2"/>
      <c r="G15" s="2"/>
      <c r="H15" s="35"/>
      <c r="I15" s="2"/>
      <c r="J15" s="2"/>
      <c r="K15" s="2"/>
      <c r="L15" s="2"/>
      <c r="M15" s="2"/>
      <c r="N15" s="2"/>
      <c r="O15" s="2"/>
    </row>
    <row r="16" customHeight="1" spans="1:15">
      <c r="A16" s="2"/>
      <c r="B16" s="2"/>
      <c r="C16" s="2"/>
      <c r="D16" s="2"/>
      <c r="E16" s="2"/>
      <c r="F16" s="2"/>
      <c r="G16" s="2"/>
      <c r="H16" s="2"/>
      <c r="I16" s="2"/>
      <c r="J16" s="2"/>
      <c r="K16" s="2"/>
      <c r="L16" s="2"/>
      <c r="M16" s="2"/>
      <c r="N16" s="2"/>
      <c r="O16" s="2"/>
    </row>
    <row r="17" customHeight="1" spans="1:15">
      <c r="A17"/>
      <c r="B17"/>
      <c r="C17"/>
      <c r="D17"/>
      <c r="E17" s="35"/>
      <c r="F17" s="2"/>
      <c r="G17" s="2"/>
      <c r="H17"/>
      <c r="I17"/>
      <c r="J17"/>
      <c r="K17"/>
      <c r="L17"/>
      <c r="M17"/>
      <c r="N17"/>
      <c r="O17"/>
    </row>
    <row r="18" customHeight="1" spans="1:15">
      <c r="A18"/>
      <c r="B18"/>
      <c r="C18"/>
      <c r="D18"/>
      <c r="E18" s="2"/>
      <c r="F18" s="2"/>
      <c r="G18" s="2"/>
      <c r="H18"/>
      <c r="I18"/>
      <c r="J18"/>
      <c r="K18"/>
      <c r="L18"/>
      <c r="M18"/>
      <c r="N18"/>
      <c r="O18"/>
    </row>
    <row r="19" customHeight="1" spans="1:15">
      <c r="A19"/>
      <c r="B19"/>
      <c r="C19"/>
      <c r="D19"/>
      <c r="E19" s="2"/>
      <c r="F19" s="2"/>
      <c r="G19" s="2"/>
      <c r="H19"/>
      <c r="I19"/>
      <c r="J19"/>
      <c r="K19"/>
      <c r="L19"/>
      <c r="M19"/>
      <c r="N19"/>
      <c r="O19"/>
    </row>
    <row r="20" customHeight="1" spans="1:15">
      <c r="A20"/>
      <c r="B20"/>
      <c r="C20"/>
      <c r="D20"/>
      <c r="E20" s="2"/>
      <c r="F20" s="2"/>
      <c r="G20" s="35"/>
      <c r="H20"/>
      <c r="I20"/>
      <c r="J20"/>
      <c r="K20"/>
      <c r="L20"/>
      <c r="M20"/>
      <c r="N20"/>
      <c r="O20"/>
    </row>
    <row r="21" customHeight="1" spans="1:15">
      <c r="A21"/>
      <c r="B21"/>
      <c r="C21"/>
      <c r="D21"/>
      <c r="E21" s="2"/>
      <c r="F21" s="2"/>
      <c r="G21" s="2"/>
      <c r="H21"/>
      <c r="I21"/>
      <c r="J21"/>
      <c r="K21"/>
      <c r="L21"/>
      <c r="M21"/>
      <c r="N21"/>
      <c r="O21"/>
    </row>
    <row r="22" customHeight="1" spans="1:15">
      <c r="A22"/>
      <c r="B22"/>
      <c r="C22"/>
      <c r="D22"/>
      <c r="E22" s="2"/>
      <c r="F22" s="2"/>
      <c r="G22" s="2"/>
      <c r="H22"/>
      <c r="I22"/>
      <c r="J22"/>
      <c r="K22"/>
      <c r="L22"/>
      <c r="M22"/>
      <c r="N22"/>
      <c r="O22"/>
    </row>
    <row r="23" customHeight="1" spans="1:15">
      <c r="A23"/>
      <c r="B23"/>
      <c r="C23"/>
      <c r="D23"/>
      <c r="E23" s="2"/>
      <c r="F23" s="2"/>
      <c r="G23" s="2"/>
      <c r="H23"/>
      <c r="I23"/>
      <c r="J23"/>
      <c r="K23"/>
      <c r="L23"/>
      <c r="M23"/>
      <c r="N23"/>
      <c r="O23"/>
    </row>
    <row r="24" customHeight="1" spans="1:15">
      <c r="A24"/>
      <c r="B24"/>
      <c r="C24"/>
      <c r="D24"/>
      <c r="E24" s="2"/>
      <c r="F24" s="2"/>
      <c r="G24" s="2"/>
      <c r="H24"/>
      <c r="I24"/>
      <c r="J24"/>
      <c r="K24"/>
      <c r="L24"/>
      <c r="M24"/>
      <c r="N24"/>
      <c r="O24"/>
    </row>
    <row r="25" customHeight="1" spans="1:15">
      <c r="A25"/>
      <c r="B25"/>
      <c r="C25"/>
      <c r="D25"/>
      <c r="E25" s="2"/>
      <c r="F25" s="2"/>
      <c r="G25" s="2"/>
      <c r="H25"/>
      <c r="I25"/>
      <c r="J25"/>
      <c r="K25"/>
      <c r="L25"/>
      <c r="M25"/>
      <c r="N25"/>
      <c r="O25"/>
    </row>
    <row r="26" customHeight="1" spans="1:15">
      <c r="A26"/>
      <c r="B26"/>
      <c r="C26"/>
      <c r="D26"/>
      <c r="E26" s="2"/>
      <c r="F26" s="2"/>
      <c r="G26" s="2"/>
      <c r="H26"/>
      <c r="I26"/>
      <c r="J26"/>
      <c r="K26"/>
      <c r="L26"/>
      <c r="M26"/>
      <c r="N26"/>
      <c r="O26"/>
    </row>
    <row r="27" customHeight="1" spans="1:15">
      <c r="A27"/>
      <c r="B27"/>
      <c r="C27"/>
      <c r="D27"/>
      <c r="E27" s="2"/>
      <c r="F27" s="2"/>
      <c r="G27" s="2"/>
      <c r="H27"/>
      <c r="I27"/>
      <c r="J27"/>
      <c r="K27"/>
      <c r="L27"/>
      <c r="M27"/>
      <c r="N27"/>
      <c r="O27"/>
    </row>
    <row r="28" customHeight="1" spans="1:15">
      <c r="A28"/>
      <c r="B28"/>
      <c r="C28"/>
      <c r="D28"/>
      <c r="E28" s="2"/>
      <c r="F28" s="2"/>
      <c r="G28" s="2"/>
      <c r="H28"/>
      <c r="I28"/>
      <c r="J28"/>
      <c r="K28"/>
      <c r="L28"/>
      <c r="M28"/>
      <c r="N28"/>
      <c r="O28"/>
    </row>
    <row r="29" customHeight="1" spans="1:15">
      <c r="A29"/>
      <c r="B29"/>
      <c r="C29"/>
      <c r="D29"/>
      <c r="E29" s="2"/>
      <c r="F29" s="2"/>
      <c r="G29" s="2"/>
      <c r="H29"/>
      <c r="I29"/>
      <c r="J29"/>
      <c r="K29"/>
      <c r="L29"/>
      <c r="M29"/>
      <c r="N29"/>
      <c r="O29"/>
    </row>
    <row r="30" customHeight="1" spans="1:15">
      <c r="A30"/>
      <c r="B30"/>
      <c r="C30"/>
      <c r="D30"/>
      <c r="E30" s="2"/>
      <c r="F30" s="2"/>
      <c r="G30" s="2"/>
      <c r="H30"/>
      <c r="I30"/>
      <c r="J30"/>
      <c r="K30"/>
      <c r="L30"/>
      <c r="M30"/>
      <c r="N30"/>
      <c r="O30"/>
    </row>
    <row r="31" customHeight="1" spans="1:15">
      <c r="A31"/>
      <c r="B31"/>
      <c r="C31"/>
      <c r="D31"/>
      <c r="E31" s="2"/>
      <c r="F31" s="2"/>
      <c r="G31" s="2"/>
      <c r="H31"/>
      <c r="I31"/>
      <c r="J31"/>
      <c r="K31"/>
      <c r="L31"/>
      <c r="M31"/>
      <c r="N31"/>
      <c r="O31"/>
    </row>
    <row r="32" customHeight="1" spans="1:15">
      <c r="A32"/>
      <c r="B32"/>
      <c r="C32"/>
      <c r="D32"/>
      <c r="E32" s="2"/>
      <c r="F32" s="2"/>
      <c r="G32" s="2"/>
      <c r="H32"/>
      <c r="I32"/>
      <c r="J32"/>
      <c r="K32"/>
      <c r="L32"/>
      <c r="M32"/>
      <c r="N32"/>
      <c r="O32"/>
    </row>
  </sheetData>
  <sheetProtection formatCells="0" formatColumns="0" formatRows="0"/>
  <mergeCells count="1">
    <mergeCell ref="A2:H2"/>
  </mergeCells>
  <pageMargins left="0.7" right="0.7" top="0.75" bottom="0.75" header="0.3" footer="0.3"/>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0"/>
  <sheetViews>
    <sheetView showGridLines="0" workbookViewId="0">
      <selection activeCell="D11" sqref="D11"/>
    </sheetView>
  </sheetViews>
  <sheetFormatPr defaultColWidth="9" defaultRowHeight="13.5"/>
  <cols>
    <col min="1" max="1" width="9" style="1"/>
    <col min="2" max="2" width="17.875" style="1" customWidth="1"/>
    <col min="3" max="3" width="24.875" style="1" customWidth="1"/>
    <col min="4" max="4" width="48.75" style="1" customWidth="1"/>
    <col min="5" max="5" width="9" style="1"/>
    <col min="6" max="6" width="13.75" style="1" customWidth="1"/>
    <col min="7" max="7" width="14" style="1" customWidth="1"/>
    <col min="8" max="16384" width="9" style="1"/>
  </cols>
  <sheetData>
    <row r="1" customHeight="1" spans="1:9">
      <c r="A1"/>
      <c r="B1" s="2"/>
      <c r="C1" s="2"/>
      <c r="D1" s="2"/>
      <c r="E1" s="2"/>
      <c r="F1" s="2"/>
      <c r="G1" s="3"/>
      <c r="H1" s="2"/>
      <c r="I1" s="2"/>
    </row>
    <row r="2" ht="22.5" customHeight="1" spans="1:9">
      <c r="A2"/>
      <c r="B2" s="4" t="s">
        <v>21</v>
      </c>
      <c r="C2" s="4"/>
      <c r="D2" s="4"/>
      <c r="E2" s="5"/>
      <c r="F2" s="5"/>
      <c r="G2" s="5"/>
      <c r="H2" s="2"/>
      <c r="I2" s="2"/>
    </row>
    <row r="3" ht="19.5" customHeight="1" spans="1:9">
      <c r="A3"/>
      <c r="B3" s="6" t="s">
        <v>359</v>
      </c>
      <c r="C3" s="6"/>
      <c r="D3" s="7"/>
      <c r="E3" s="2"/>
      <c r="F3" s="2"/>
      <c r="G3" s="2"/>
      <c r="H3" s="2"/>
      <c r="I3" s="2"/>
    </row>
    <row r="4" customHeight="1" spans="1:7">
      <c r="A4"/>
      <c r="B4" s="8" t="s">
        <v>360</v>
      </c>
      <c r="C4" s="3" t="s">
        <v>361</v>
      </c>
      <c r="D4" s="3" t="s">
        <v>344</v>
      </c>
      <c r="F4" s="2"/>
      <c r="G4" s="2"/>
    </row>
    <row r="5" ht="24" customHeight="1" spans="1:9">
      <c r="A5"/>
      <c r="B5" s="9" t="s">
        <v>319</v>
      </c>
      <c r="C5" s="10" t="s">
        <v>362</v>
      </c>
      <c r="D5" s="11"/>
      <c r="E5" s="12"/>
      <c r="F5" s="12"/>
      <c r="G5" s="2"/>
      <c r="H5" s="2"/>
      <c r="I5" s="2"/>
    </row>
    <row r="6" ht="24" customHeight="1" spans="1:9">
      <c r="A6"/>
      <c r="B6" s="13" t="s">
        <v>363</v>
      </c>
      <c r="C6" s="14"/>
      <c r="D6" s="14"/>
      <c r="E6" s="12"/>
      <c r="F6" s="2"/>
      <c r="G6"/>
      <c r="H6"/>
      <c r="I6"/>
    </row>
    <row r="7" ht="24" customHeight="1" spans="1:9">
      <c r="A7"/>
      <c r="B7" s="15"/>
      <c r="C7" s="14">
        <v>3352.57</v>
      </c>
      <c r="D7" s="14">
        <v>3352.57</v>
      </c>
      <c r="E7" s="12"/>
      <c r="F7" s="12"/>
      <c r="G7"/>
      <c r="H7"/>
      <c r="I7"/>
    </row>
    <row r="8" ht="24" customHeight="1" spans="2:4">
      <c r="B8" s="15"/>
      <c r="C8" s="14" t="s">
        <v>364</v>
      </c>
      <c r="D8" s="14" t="s">
        <v>365</v>
      </c>
    </row>
    <row r="9" ht="24" customHeight="1" spans="2:4">
      <c r="B9" s="15"/>
      <c r="C9" s="14" t="s">
        <v>366</v>
      </c>
      <c r="D9" s="14" t="s">
        <v>367</v>
      </c>
    </row>
    <row r="10" ht="24" customHeight="1" spans="2:4">
      <c r="B10" s="15"/>
      <c r="C10" s="14" t="s">
        <v>368</v>
      </c>
      <c r="D10" s="14" t="s">
        <v>369</v>
      </c>
    </row>
    <row r="11" ht="24" customHeight="1" spans="2:4">
      <c r="B11" s="15"/>
      <c r="C11" s="14" t="s">
        <v>370</v>
      </c>
      <c r="D11" s="14"/>
    </row>
    <row r="12" ht="24" customHeight="1" spans="2:4">
      <c r="B12" s="15"/>
      <c r="C12" s="14" t="s">
        <v>371</v>
      </c>
      <c r="D12" s="14"/>
    </row>
    <row r="13" ht="24" customHeight="1" spans="2:4">
      <c r="B13" s="16"/>
      <c r="C13" s="14" t="s">
        <v>372</v>
      </c>
      <c r="D13" s="14"/>
    </row>
    <row r="14" ht="282" customHeight="1" spans="2:4">
      <c r="B14" s="9" t="s">
        <v>373</v>
      </c>
      <c r="C14" s="17" t="s">
        <v>374</v>
      </c>
      <c r="D14" s="18"/>
    </row>
    <row r="15" ht="36" customHeight="1" spans="2:4">
      <c r="B15" s="13" t="s">
        <v>375</v>
      </c>
      <c r="C15" s="17" t="s">
        <v>376</v>
      </c>
      <c r="D15" s="18"/>
    </row>
    <row r="16" ht="36" customHeight="1" spans="2:4">
      <c r="B16" s="15"/>
      <c r="C16" s="17" t="s">
        <v>377</v>
      </c>
      <c r="D16" s="18"/>
    </row>
    <row r="17" ht="24" customHeight="1" spans="2:4">
      <c r="B17" s="15"/>
      <c r="C17" s="19" t="s">
        <v>378</v>
      </c>
      <c r="D17" s="20"/>
    </row>
    <row r="18" ht="52" customHeight="1" spans="2:4">
      <c r="B18" s="16"/>
      <c r="C18" s="21"/>
      <c r="D18" s="22"/>
    </row>
    <row r="19" ht="24" customHeight="1" spans="2:4">
      <c r="B19" s="13" t="s">
        <v>379</v>
      </c>
      <c r="C19" s="13" t="s">
        <v>380</v>
      </c>
      <c r="D19" s="14" t="s">
        <v>381</v>
      </c>
    </row>
    <row r="20" ht="24" customHeight="1" spans="2:4">
      <c r="B20" s="15"/>
      <c r="C20" s="15"/>
      <c r="D20" s="14" t="s">
        <v>382</v>
      </c>
    </row>
    <row r="21" ht="24" customHeight="1" spans="2:4">
      <c r="B21" s="15"/>
      <c r="C21" s="15"/>
      <c r="D21" s="14" t="s">
        <v>383</v>
      </c>
    </row>
    <row r="22" ht="24" customHeight="1" spans="2:4">
      <c r="B22" s="15"/>
      <c r="C22" s="15"/>
      <c r="D22" s="14" t="s">
        <v>384</v>
      </c>
    </row>
    <row r="23" ht="24" customHeight="1" spans="2:4">
      <c r="B23" s="15"/>
      <c r="C23" s="15"/>
      <c r="D23" s="14" t="s">
        <v>385</v>
      </c>
    </row>
    <row r="24" ht="24" customHeight="1" spans="2:4">
      <c r="B24" s="15"/>
      <c r="C24" s="15"/>
      <c r="D24" s="14" t="s">
        <v>386</v>
      </c>
    </row>
    <row r="25" ht="24" customHeight="1" spans="2:4">
      <c r="B25" s="15"/>
      <c r="C25" s="15"/>
      <c r="D25" s="14" t="s">
        <v>387</v>
      </c>
    </row>
    <row r="26" ht="24" customHeight="1" spans="2:4">
      <c r="B26" s="15"/>
      <c r="C26" s="16"/>
      <c r="D26" s="14" t="s">
        <v>388</v>
      </c>
    </row>
    <row r="27" ht="24" customHeight="1" spans="2:4">
      <c r="B27" s="15"/>
      <c r="C27" s="13" t="s">
        <v>389</v>
      </c>
      <c r="D27" s="14" t="s">
        <v>390</v>
      </c>
    </row>
    <row r="28" ht="24" customHeight="1" spans="2:4">
      <c r="B28" s="15"/>
      <c r="C28" s="15"/>
      <c r="D28" s="14" t="s">
        <v>391</v>
      </c>
    </row>
    <row r="29" ht="24" customHeight="1" spans="2:4">
      <c r="B29" s="15"/>
      <c r="C29" s="15"/>
      <c r="D29" s="14" t="s">
        <v>392</v>
      </c>
    </row>
    <row r="30" ht="24" customHeight="1" spans="2:4">
      <c r="B30" s="16"/>
      <c r="C30" s="16"/>
      <c r="D30" s="14" t="s">
        <v>388</v>
      </c>
    </row>
  </sheetData>
  <sheetProtection formatCells="0" formatColumns="0" formatRows="0"/>
  <mergeCells count="12">
    <mergeCell ref="B2:D2"/>
    <mergeCell ref="B3:D3"/>
    <mergeCell ref="C5:D5"/>
    <mergeCell ref="C14:D14"/>
    <mergeCell ref="C15:D15"/>
    <mergeCell ref="C16:D16"/>
    <mergeCell ref="B6:B13"/>
    <mergeCell ref="B15:B18"/>
    <mergeCell ref="B19:B30"/>
    <mergeCell ref="C19:C26"/>
    <mergeCell ref="C27:C30"/>
    <mergeCell ref="C17:D18"/>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L24"/>
  <sheetViews>
    <sheetView showGridLines="0" showZeros="0" topLeftCell="A13" workbookViewId="0">
      <selection activeCell="D7" sqref="D7:D8"/>
    </sheetView>
  </sheetViews>
  <sheetFormatPr defaultColWidth="9" defaultRowHeight="18.75" customHeight="1"/>
  <cols>
    <col min="1" max="1" width="37.75" style="262" customWidth="1"/>
    <col min="2" max="2" width="17.875" style="262" customWidth="1"/>
    <col min="3" max="3" width="33.5" style="262" customWidth="1"/>
    <col min="4" max="4" width="17.375" style="262" customWidth="1"/>
    <col min="5" max="246" width="6.75" style="262" customWidth="1"/>
    <col min="247" max="16384" width="9" style="261"/>
  </cols>
  <sheetData>
    <row r="1" ht="23.25" customHeight="1" spans="1:246">
      <c r="A1" s="263"/>
      <c r="B1" s="263"/>
      <c r="C1" s="263"/>
      <c r="D1" s="264"/>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row>
    <row r="2" ht="23.25" customHeight="1" spans="1:246">
      <c r="A2" s="265" t="s">
        <v>22</v>
      </c>
      <c r="B2" s="265"/>
      <c r="C2" s="265"/>
      <c r="D2" s="265"/>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row>
    <row r="3" s="260" customFormat="1" ht="23.25" customHeight="1" spans="1:246">
      <c r="A3" s="266" t="s">
        <v>23</v>
      </c>
      <c r="B3" s="263"/>
      <c r="C3" s="263"/>
      <c r="D3" s="267" t="s">
        <v>24</v>
      </c>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c r="DV3" s="262"/>
      <c r="DW3" s="262"/>
      <c r="DX3" s="262"/>
      <c r="DY3" s="262"/>
      <c r="DZ3" s="262"/>
      <c r="EA3" s="262"/>
      <c r="EB3" s="262"/>
      <c r="EC3" s="262"/>
      <c r="ED3" s="262"/>
      <c r="EE3" s="262"/>
      <c r="EF3" s="262"/>
      <c r="EG3" s="262"/>
      <c r="EH3" s="262"/>
      <c r="EI3" s="262"/>
      <c r="EJ3" s="262"/>
      <c r="EK3" s="262"/>
      <c r="EL3" s="262"/>
      <c r="EM3" s="262"/>
      <c r="EN3" s="262"/>
      <c r="EO3" s="262"/>
      <c r="EP3" s="262"/>
      <c r="EQ3" s="262"/>
      <c r="ER3" s="262"/>
      <c r="ES3" s="262"/>
      <c r="ET3" s="262"/>
      <c r="EU3" s="262"/>
      <c r="EV3" s="262"/>
      <c r="EW3" s="262"/>
      <c r="EX3" s="262"/>
      <c r="EY3" s="262"/>
      <c r="EZ3" s="262"/>
      <c r="FA3" s="262"/>
      <c r="FB3" s="262"/>
      <c r="FC3" s="262"/>
      <c r="FD3" s="262"/>
      <c r="FE3" s="262"/>
      <c r="FF3" s="262"/>
      <c r="FG3" s="262"/>
      <c r="FH3" s="262"/>
      <c r="FI3" s="262"/>
      <c r="FJ3" s="262"/>
      <c r="FK3" s="262"/>
      <c r="FL3" s="262"/>
      <c r="FM3" s="262"/>
      <c r="FN3" s="262"/>
      <c r="FO3" s="262"/>
      <c r="FP3" s="262"/>
      <c r="FQ3" s="262"/>
      <c r="FR3" s="262"/>
      <c r="FS3" s="262"/>
      <c r="FT3" s="262"/>
      <c r="FU3" s="262"/>
      <c r="FV3" s="262"/>
      <c r="FW3" s="262"/>
      <c r="FX3" s="262"/>
      <c r="FY3" s="262"/>
      <c r="FZ3" s="262"/>
      <c r="GA3" s="262"/>
      <c r="GB3" s="262"/>
      <c r="GC3" s="262"/>
      <c r="GD3" s="262"/>
      <c r="GE3" s="262"/>
      <c r="GF3" s="262"/>
      <c r="GG3" s="262"/>
      <c r="GH3" s="262"/>
      <c r="GI3" s="262"/>
      <c r="GJ3" s="262"/>
      <c r="GK3" s="262"/>
      <c r="GL3" s="262"/>
      <c r="GM3" s="262"/>
      <c r="GN3" s="262"/>
      <c r="GO3" s="262"/>
      <c r="GP3" s="262"/>
      <c r="GQ3" s="262"/>
      <c r="GR3" s="262"/>
      <c r="GS3" s="262"/>
      <c r="GT3" s="262"/>
      <c r="GU3" s="262"/>
      <c r="GV3" s="262"/>
      <c r="GW3" s="262"/>
      <c r="GX3" s="262"/>
      <c r="GY3" s="262"/>
      <c r="GZ3" s="262"/>
      <c r="HA3" s="262"/>
      <c r="HB3" s="262"/>
      <c r="HC3" s="262"/>
      <c r="HD3" s="262"/>
      <c r="HE3" s="262"/>
      <c r="HF3" s="262"/>
      <c r="HG3" s="262"/>
      <c r="HH3" s="262"/>
      <c r="HI3" s="262"/>
      <c r="HJ3" s="262"/>
      <c r="HK3" s="262"/>
      <c r="HL3" s="262"/>
      <c r="HM3" s="262"/>
      <c r="HN3" s="262"/>
      <c r="HO3" s="262"/>
      <c r="HP3" s="262"/>
      <c r="HQ3" s="262"/>
      <c r="HR3" s="262"/>
      <c r="HS3" s="262"/>
      <c r="HT3" s="262"/>
      <c r="HU3" s="262"/>
      <c r="HV3" s="262"/>
      <c r="HW3" s="262"/>
      <c r="HX3" s="262"/>
      <c r="HY3" s="262"/>
      <c r="HZ3" s="262"/>
      <c r="IA3" s="262"/>
      <c r="IB3" s="262"/>
      <c r="IC3" s="262"/>
      <c r="ID3" s="262"/>
      <c r="IE3" s="262"/>
      <c r="IF3" s="262"/>
      <c r="IG3" s="262"/>
      <c r="IH3" s="262"/>
      <c r="II3" s="262"/>
      <c r="IJ3" s="262"/>
      <c r="IK3" s="262"/>
      <c r="IL3" s="262"/>
    </row>
    <row r="4" ht="23.25" customHeight="1" spans="1:246">
      <c r="A4" s="268" t="s">
        <v>25</v>
      </c>
      <c r="B4" s="268"/>
      <c r="C4" s="268" t="s">
        <v>26</v>
      </c>
      <c r="D4" s="268"/>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row>
    <row r="5" ht="23.25" customHeight="1" spans="1:246">
      <c r="A5" s="268" t="s">
        <v>27</v>
      </c>
      <c r="B5" s="269" t="s">
        <v>28</v>
      </c>
      <c r="C5" s="270" t="s">
        <v>27</v>
      </c>
      <c r="D5" s="269" t="s">
        <v>28</v>
      </c>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row>
    <row r="6" s="261" customFormat="1" ht="23.25" customHeight="1" spans="1:246">
      <c r="A6" s="271" t="s">
        <v>29</v>
      </c>
      <c r="B6" s="272">
        <f>2286.96+1065.6</f>
        <v>3352.56</v>
      </c>
      <c r="C6" s="273" t="s">
        <v>30</v>
      </c>
      <c r="D6" s="274">
        <v>1679.0136</v>
      </c>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row>
    <row r="7" s="261" customFormat="1" ht="23.25" customHeight="1" spans="1:246">
      <c r="A7" s="271" t="s">
        <v>31</v>
      </c>
      <c r="B7" s="275">
        <v>0</v>
      </c>
      <c r="C7" s="276" t="s">
        <v>32</v>
      </c>
      <c r="D7" s="274">
        <v>1448.4507</v>
      </c>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3"/>
      <c r="CO7" s="73"/>
      <c r="CP7" s="73"/>
      <c r="CQ7" s="73"/>
      <c r="CR7" s="73"/>
      <c r="CS7" s="73"/>
      <c r="CT7" s="73"/>
      <c r="CU7" s="73"/>
      <c r="CV7" s="73"/>
      <c r="CW7" s="73"/>
      <c r="CX7" s="73"/>
      <c r="CY7" s="73"/>
      <c r="CZ7" s="73"/>
      <c r="DA7" s="73"/>
      <c r="DB7" s="73"/>
      <c r="DC7" s="73"/>
      <c r="DD7" s="73"/>
      <c r="DE7" s="73"/>
      <c r="DF7" s="73"/>
      <c r="DG7" s="73"/>
      <c r="DH7" s="73"/>
      <c r="DI7" s="73"/>
      <c r="DJ7" s="73"/>
      <c r="DK7" s="73"/>
      <c r="DL7" s="73"/>
      <c r="DM7" s="73"/>
      <c r="DN7" s="73"/>
      <c r="DO7" s="73"/>
      <c r="DP7" s="73"/>
      <c r="DQ7" s="73"/>
      <c r="DR7" s="73"/>
      <c r="DS7" s="73"/>
      <c r="DT7" s="73"/>
      <c r="DU7" s="73"/>
      <c r="DV7" s="73"/>
      <c r="DW7" s="73"/>
      <c r="DX7" s="73"/>
      <c r="DY7" s="73"/>
      <c r="DZ7" s="73"/>
      <c r="EA7" s="73"/>
      <c r="EB7" s="73"/>
      <c r="EC7" s="73"/>
      <c r="ED7" s="73"/>
      <c r="EE7" s="73"/>
      <c r="EF7" s="73"/>
      <c r="EG7" s="73"/>
      <c r="EH7" s="73"/>
      <c r="EI7" s="73"/>
      <c r="EJ7" s="73"/>
      <c r="EK7" s="73"/>
      <c r="EL7" s="73"/>
      <c r="EM7" s="73"/>
      <c r="EN7" s="73"/>
      <c r="EO7" s="73"/>
      <c r="EP7" s="73"/>
      <c r="EQ7" s="73"/>
      <c r="ER7" s="73"/>
      <c r="ES7" s="73"/>
      <c r="ET7" s="73"/>
      <c r="EU7" s="73"/>
      <c r="EV7" s="73"/>
      <c r="EW7" s="73"/>
      <c r="EX7" s="73"/>
      <c r="EY7" s="73"/>
      <c r="EZ7" s="73"/>
      <c r="FA7" s="73"/>
      <c r="FB7" s="73"/>
      <c r="FC7" s="73"/>
      <c r="FD7" s="73"/>
      <c r="FE7" s="73"/>
      <c r="FF7" s="73"/>
      <c r="FG7" s="73"/>
      <c r="FH7" s="73"/>
      <c r="FI7" s="73"/>
      <c r="FJ7" s="73"/>
      <c r="FK7" s="73"/>
      <c r="FL7" s="73"/>
      <c r="FM7" s="73"/>
      <c r="FN7" s="73"/>
      <c r="FO7" s="73"/>
      <c r="FP7" s="73"/>
      <c r="FQ7" s="73"/>
      <c r="FR7" s="73"/>
      <c r="FS7" s="73"/>
      <c r="FT7" s="73"/>
      <c r="FU7" s="73"/>
      <c r="FV7" s="73"/>
      <c r="FW7" s="73"/>
      <c r="FX7" s="73"/>
      <c r="FY7" s="73"/>
      <c r="FZ7" s="73"/>
      <c r="GA7" s="73"/>
      <c r="GB7" s="73"/>
      <c r="GC7" s="73"/>
      <c r="GD7" s="73"/>
      <c r="GE7" s="73"/>
      <c r="GF7" s="73"/>
      <c r="GG7" s="73"/>
      <c r="GH7" s="73"/>
      <c r="GI7" s="73"/>
      <c r="GJ7" s="73"/>
      <c r="GK7" s="73"/>
      <c r="GL7" s="73"/>
      <c r="GM7" s="73"/>
      <c r="GN7" s="73"/>
      <c r="GO7" s="73"/>
      <c r="GP7" s="73"/>
      <c r="GQ7" s="73"/>
      <c r="GR7" s="73"/>
      <c r="GS7" s="73"/>
      <c r="GT7" s="73"/>
      <c r="GU7" s="73"/>
      <c r="GV7" s="73"/>
      <c r="GW7" s="73"/>
      <c r="GX7" s="73"/>
      <c r="GY7" s="73"/>
      <c r="GZ7" s="73"/>
      <c r="HA7" s="73"/>
      <c r="HB7" s="73"/>
      <c r="HC7" s="73"/>
      <c r="HD7" s="73"/>
      <c r="HE7" s="73"/>
      <c r="HF7" s="73"/>
      <c r="HG7" s="73"/>
      <c r="HH7" s="73"/>
      <c r="HI7" s="73"/>
      <c r="HJ7" s="73"/>
      <c r="HK7" s="73"/>
      <c r="HL7" s="73"/>
      <c r="HM7" s="73"/>
      <c r="HN7" s="73"/>
      <c r="HO7" s="73"/>
      <c r="HP7" s="73"/>
      <c r="HQ7" s="73"/>
      <c r="HR7" s="73"/>
      <c r="HS7" s="73"/>
      <c r="HT7" s="73"/>
      <c r="HU7" s="73"/>
      <c r="HV7" s="73"/>
      <c r="HW7" s="73"/>
      <c r="HX7" s="73"/>
      <c r="HY7" s="73"/>
      <c r="HZ7" s="73"/>
      <c r="IA7" s="73"/>
      <c r="IB7" s="73"/>
      <c r="IC7" s="73"/>
      <c r="ID7" s="73"/>
      <c r="IE7" s="73"/>
      <c r="IF7" s="73"/>
      <c r="IG7" s="73"/>
      <c r="IH7" s="73"/>
      <c r="II7" s="73"/>
      <c r="IJ7" s="73"/>
      <c r="IK7" s="73"/>
      <c r="IL7" s="73"/>
    </row>
    <row r="8" s="261" customFormat="1" ht="23.25" customHeight="1" spans="1:246">
      <c r="A8" s="271" t="s">
        <v>33</v>
      </c>
      <c r="B8" s="274">
        <v>0</v>
      </c>
      <c r="C8" s="276" t="s">
        <v>34</v>
      </c>
      <c r="D8" s="274">
        <v>133.9781</v>
      </c>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3"/>
      <c r="EG8" s="73"/>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3"/>
      <c r="FZ8" s="73"/>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3"/>
      <c r="HS8" s="73"/>
      <c r="HT8" s="73"/>
      <c r="HU8" s="73"/>
      <c r="HV8" s="73"/>
      <c r="HW8" s="73"/>
      <c r="HX8" s="73"/>
      <c r="HY8" s="73"/>
      <c r="HZ8" s="73"/>
      <c r="IA8" s="73"/>
      <c r="IB8" s="73"/>
      <c r="IC8" s="73"/>
      <c r="ID8" s="73"/>
      <c r="IE8" s="73"/>
      <c r="IF8" s="73"/>
      <c r="IG8" s="73"/>
      <c r="IH8" s="73"/>
      <c r="II8" s="73"/>
      <c r="IJ8" s="73"/>
      <c r="IK8" s="73"/>
      <c r="IL8" s="73"/>
    </row>
    <row r="9" s="261" customFormat="1" ht="23.25" customHeight="1" spans="1:246">
      <c r="A9" s="271" t="s">
        <v>35</v>
      </c>
      <c r="B9" s="274">
        <v>0</v>
      </c>
      <c r="C9" s="276" t="s">
        <v>36</v>
      </c>
      <c r="D9" s="274">
        <v>96.5848</v>
      </c>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3"/>
      <c r="CO9" s="73"/>
      <c r="CP9" s="73"/>
      <c r="CQ9" s="73"/>
      <c r="CR9" s="73"/>
      <c r="CS9" s="73"/>
      <c r="CT9" s="73"/>
      <c r="CU9" s="73"/>
      <c r="CV9" s="73"/>
      <c r="CW9" s="73"/>
      <c r="CX9" s="73"/>
      <c r="CY9" s="73"/>
      <c r="CZ9" s="73"/>
      <c r="DA9" s="73"/>
      <c r="DB9" s="73"/>
      <c r="DC9" s="73"/>
      <c r="DD9" s="73"/>
      <c r="DE9" s="73"/>
      <c r="DF9" s="73"/>
      <c r="DG9" s="73"/>
      <c r="DH9" s="73"/>
      <c r="DI9" s="73"/>
      <c r="DJ9" s="73"/>
      <c r="DK9" s="73"/>
      <c r="DL9" s="73"/>
      <c r="DM9" s="73"/>
      <c r="DN9" s="73"/>
      <c r="DO9" s="73"/>
      <c r="DP9" s="73"/>
      <c r="DQ9" s="73"/>
      <c r="DR9" s="73"/>
      <c r="DS9" s="73"/>
      <c r="DT9" s="73"/>
      <c r="DU9" s="73"/>
      <c r="DV9" s="73"/>
      <c r="DW9" s="73"/>
      <c r="DX9" s="73"/>
      <c r="DY9" s="73"/>
      <c r="DZ9" s="73"/>
      <c r="EA9" s="73"/>
      <c r="EB9" s="73"/>
      <c r="EC9" s="73"/>
      <c r="ED9" s="73"/>
      <c r="EE9" s="73"/>
      <c r="EF9" s="73"/>
      <c r="EG9" s="73"/>
      <c r="EH9" s="73"/>
      <c r="EI9" s="73"/>
      <c r="EJ9" s="73"/>
      <c r="EK9" s="73"/>
      <c r="EL9" s="73"/>
      <c r="EM9" s="73"/>
      <c r="EN9" s="73"/>
      <c r="EO9" s="73"/>
      <c r="EP9" s="73"/>
      <c r="EQ9" s="73"/>
      <c r="ER9" s="73"/>
      <c r="ES9" s="73"/>
      <c r="ET9" s="73"/>
      <c r="EU9" s="73"/>
      <c r="EV9" s="73"/>
      <c r="EW9" s="73"/>
      <c r="EX9" s="73"/>
      <c r="EY9" s="73"/>
      <c r="EZ9" s="73"/>
      <c r="FA9" s="73"/>
      <c r="FB9" s="73"/>
      <c r="FC9" s="73"/>
      <c r="FD9" s="73"/>
      <c r="FE9" s="73"/>
      <c r="FF9" s="73"/>
      <c r="FG9" s="73"/>
      <c r="FH9" s="73"/>
      <c r="FI9" s="73"/>
      <c r="FJ9" s="73"/>
      <c r="FK9" s="73"/>
      <c r="FL9" s="73"/>
      <c r="FM9" s="73"/>
      <c r="FN9" s="73"/>
      <c r="FO9" s="73"/>
      <c r="FP9" s="73"/>
      <c r="FQ9" s="73"/>
      <c r="FR9" s="73"/>
      <c r="FS9" s="73"/>
      <c r="FT9" s="73"/>
      <c r="FU9" s="73"/>
      <c r="FV9" s="73"/>
      <c r="FW9" s="73"/>
      <c r="FX9" s="73"/>
      <c r="FY9" s="73"/>
      <c r="FZ9" s="73"/>
      <c r="GA9" s="73"/>
      <c r="GB9" s="73"/>
      <c r="GC9" s="73"/>
      <c r="GD9" s="73"/>
      <c r="GE9" s="73"/>
      <c r="GF9" s="73"/>
      <c r="GG9" s="73"/>
      <c r="GH9" s="73"/>
      <c r="GI9" s="73"/>
      <c r="GJ9" s="73"/>
      <c r="GK9" s="73"/>
      <c r="GL9" s="73"/>
      <c r="GM9" s="73"/>
      <c r="GN9" s="73"/>
      <c r="GO9" s="73"/>
      <c r="GP9" s="73"/>
      <c r="GQ9" s="73"/>
      <c r="GR9" s="73"/>
      <c r="GS9" s="73"/>
      <c r="GT9" s="73"/>
      <c r="GU9" s="73"/>
      <c r="GV9" s="73"/>
      <c r="GW9" s="73"/>
      <c r="GX9" s="73"/>
      <c r="GY9" s="73"/>
      <c r="GZ9" s="73"/>
      <c r="HA9" s="73"/>
      <c r="HB9" s="73"/>
      <c r="HC9" s="73"/>
      <c r="HD9" s="73"/>
      <c r="HE9" s="73"/>
      <c r="HF9" s="73"/>
      <c r="HG9" s="73"/>
      <c r="HH9" s="73"/>
      <c r="HI9" s="73"/>
      <c r="HJ9" s="73"/>
      <c r="HK9" s="73"/>
      <c r="HL9" s="73"/>
      <c r="HM9" s="73"/>
      <c r="HN9" s="73"/>
      <c r="HO9" s="73"/>
      <c r="HP9" s="73"/>
      <c r="HQ9" s="73"/>
      <c r="HR9" s="73"/>
      <c r="HS9" s="73"/>
      <c r="HT9" s="73"/>
      <c r="HU9" s="73"/>
      <c r="HV9" s="73"/>
      <c r="HW9" s="73"/>
      <c r="HX9" s="73"/>
      <c r="HY9" s="73"/>
      <c r="HZ9" s="73"/>
      <c r="IA9" s="73"/>
      <c r="IB9" s="73"/>
      <c r="IC9" s="73"/>
      <c r="ID9" s="73"/>
      <c r="IE9" s="73"/>
      <c r="IF9" s="73"/>
      <c r="IG9" s="73"/>
      <c r="IH9" s="73"/>
      <c r="II9" s="73"/>
      <c r="IJ9" s="73"/>
      <c r="IK9" s="73"/>
      <c r="IL9" s="73"/>
    </row>
    <row r="10" s="261" customFormat="1" ht="23.25" customHeight="1" spans="1:246">
      <c r="A10" s="271" t="s">
        <v>37</v>
      </c>
      <c r="B10" s="274">
        <v>0</v>
      </c>
      <c r="C10" s="276" t="s">
        <v>38</v>
      </c>
      <c r="D10" s="274">
        <f>607.95+1065.6</f>
        <v>1673.55</v>
      </c>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N10" s="73"/>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3"/>
      <c r="EG10" s="73"/>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3"/>
      <c r="FZ10" s="73"/>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3"/>
      <c r="HS10" s="73"/>
      <c r="HT10" s="73"/>
      <c r="HU10" s="73"/>
      <c r="HV10" s="73"/>
      <c r="HW10" s="73"/>
      <c r="HX10" s="73"/>
      <c r="HY10" s="73"/>
      <c r="HZ10" s="73"/>
      <c r="IA10" s="73"/>
      <c r="IB10" s="73"/>
      <c r="IC10" s="73"/>
      <c r="ID10" s="73"/>
      <c r="IE10" s="73"/>
      <c r="IF10" s="73"/>
      <c r="IG10" s="73"/>
      <c r="IH10" s="73"/>
      <c r="II10" s="73"/>
      <c r="IJ10" s="73"/>
      <c r="IK10" s="73"/>
      <c r="IL10" s="73"/>
    </row>
    <row r="11" s="261" customFormat="1" ht="23.25" customHeight="1" spans="1:246">
      <c r="A11" s="271" t="s">
        <v>39</v>
      </c>
      <c r="B11" s="272">
        <v>0</v>
      </c>
      <c r="C11" s="277" t="s">
        <v>40</v>
      </c>
      <c r="D11" s="274">
        <f>607.95+1065.6</f>
        <v>1673.55</v>
      </c>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c r="EZ11" s="73"/>
      <c r="FA11" s="73"/>
      <c r="FB11" s="73"/>
      <c r="FC11" s="73"/>
      <c r="FD11" s="73"/>
      <c r="FE11" s="73"/>
      <c r="FF11" s="73"/>
      <c r="FG11" s="73"/>
      <c r="FH11" s="73"/>
      <c r="FI11" s="73"/>
      <c r="FJ11" s="73"/>
      <c r="FK11" s="73"/>
      <c r="FL11" s="73"/>
      <c r="FM11" s="73"/>
      <c r="FN11" s="73"/>
      <c r="FO11" s="73"/>
      <c r="FP11" s="73"/>
      <c r="FQ11" s="73"/>
      <c r="FR11" s="73"/>
      <c r="FS11" s="73"/>
      <c r="FT11" s="73"/>
      <c r="FU11" s="73"/>
      <c r="FV11" s="73"/>
      <c r="FW11" s="73"/>
      <c r="FX11" s="73"/>
      <c r="FY11" s="73"/>
      <c r="FZ11" s="73"/>
      <c r="GA11" s="73"/>
      <c r="GB11" s="73"/>
      <c r="GC11" s="73"/>
      <c r="GD11" s="73"/>
      <c r="GE11" s="73"/>
      <c r="GF11" s="73"/>
      <c r="GG11" s="73"/>
      <c r="GH11" s="73"/>
      <c r="GI11" s="73"/>
      <c r="GJ11" s="73"/>
      <c r="GK11" s="73"/>
      <c r="GL11" s="73"/>
      <c r="GM11" s="73"/>
      <c r="GN11" s="73"/>
      <c r="GO11" s="73"/>
      <c r="GP11" s="73"/>
      <c r="GQ11" s="73"/>
      <c r="GR11" s="73"/>
      <c r="GS11" s="73"/>
      <c r="GT11" s="73"/>
      <c r="GU11" s="73"/>
      <c r="GV11" s="73"/>
      <c r="GW11" s="73"/>
      <c r="GX11" s="73"/>
      <c r="GY11" s="73"/>
      <c r="GZ11" s="73"/>
      <c r="HA11" s="73"/>
      <c r="HB11" s="73"/>
      <c r="HC11" s="73"/>
      <c r="HD11" s="73"/>
      <c r="HE11" s="73"/>
      <c r="HF11" s="73"/>
      <c r="HG11" s="73"/>
      <c r="HH11" s="73"/>
      <c r="HI11" s="73"/>
      <c r="HJ11" s="73"/>
      <c r="HK11" s="73"/>
      <c r="HL11" s="73"/>
      <c r="HM11" s="73"/>
      <c r="HN11" s="73"/>
      <c r="HO11" s="73"/>
      <c r="HP11" s="73"/>
      <c r="HQ11" s="73"/>
      <c r="HR11" s="73"/>
      <c r="HS11" s="73"/>
      <c r="HT11" s="73"/>
      <c r="HU11" s="73"/>
      <c r="HV11" s="73"/>
      <c r="HW11" s="73"/>
      <c r="HX11" s="73"/>
      <c r="HY11" s="73"/>
      <c r="HZ11" s="73"/>
      <c r="IA11" s="73"/>
      <c r="IB11" s="73"/>
      <c r="IC11" s="73"/>
      <c r="ID11" s="73"/>
      <c r="IE11" s="73"/>
      <c r="IF11" s="73"/>
      <c r="IG11" s="73"/>
      <c r="IH11" s="73"/>
      <c r="II11" s="73"/>
      <c r="IJ11" s="73"/>
      <c r="IK11" s="73"/>
      <c r="IL11" s="73"/>
    </row>
    <row r="12" s="261" customFormat="1" ht="23.25" customHeight="1" spans="1:246">
      <c r="A12" s="278"/>
      <c r="B12" s="279"/>
      <c r="C12" s="271" t="s">
        <v>41</v>
      </c>
      <c r="D12" s="274">
        <v>0</v>
      </c>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3"/>
      <c r="FZ12" s="73"/>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3"/>
      <c r="HS12" s="73"/>
      <c r="HT12" s="73"/>
      <c r="HU12" s="73"/>
      <c r="HV12" s="73"/>
      <c r="HW12" s="73"/>
      <c r="HX12" s="73"/>
      <c r="HY12" s="73"/>
      <c r="HZ12" s="73"/>
      <c r="IA12" s="73"/>
      <c r="IB12" s="73"/>
      <c r="IC12" s="73"/>
      <c r="ID12" s="73"/>
      <c r="IE12" s="73"/>
      <c r="IF12" s="73"/>
      <c r="IG12" s="73"/>
      <c r="IH12" s="73"/>
      <c r="II12" s="73"/>
      <c r="IJ12" s="73"/>
      <c r="IK12" s="73"/>
      <c r="IL12" s="73"/>
    </row>
    <row r="13" s="261" customFormat="1" ht="23.25" customHeight="1" spans="1:246">
      <c r="A13" s="280"/>
      <c r="B13" s="272"/>
      <c r="C13" s="271" t="s">
        <v>42</v>
      </c>
      <c r="D13" s="274">
        <v>0</v>
      </c>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c r="EZ13" s="73"/>
      <c r="FA13" s="73"/>
      <c r="FB13" s="73"/>
      <c r="FC13" s="73"/>
      <c r="FD13" s="73"/>
      <c r="FE13" s="73"/>
      <c r="FF13" s="73"/>
      <c r="FG13" s="73"/>
      <c r="FH13" s="73"/>
      <c r="FI13" s="73"/>
      <c r="FJ13" s="73"/>
      <c r="FK13" s="73"/>
      <c r="FL13" s="73"/>
      <c r="FM13" s="73"/>
      <c r="FN13" s="73"/>
      <c r="FO13" s="73"/>
      <c r="FP13" s="73"/>
      <c r="FQ13" s="73"/>
      <c r="FR13" s="73"/>
      <c r="FS13" s="73"/>
      <c r="FT13" s="73"/>
      <c r="FU13" s="73"/>
      <c r="FV13" s="73"/>
      <c r="FW13" s="73"/>
      <c r="FX13" s="73"/>
      <c r="FY13" s="73"/>
      <c r="FZ13" s="73"/>
      <c r="GA13" s="73"/>
      <c r="GB13" s="73"/>
      <c r="GC13" s="73"/>
      <c r="GD13" s="73"/>
      <c r="GE13" s="73"/>
      <c r="GF13" s="73"/>
      <c r="GG13" s="73"/>
      <c r="GH13" s="73"/>
      <c r="GI13" s="73"/>
      <c r="GJ13" s="73"/>
      <c r="GK13" s="73"/>
      <c r="GL13" s="73"/>
      <c r="GM13" s="73"/>
      <c r="GN13" s="73"/>
      <c r="GO13" s="73"/>
      <c r="GP13" s="73"/>
      <c r="GQ13" s="73"/>
      <c r="GR13" s="73"/>
      <c r="GS13" s="73"/>
      <c r="GT13" s="73"/>
      <c r="GU13" s="73"/>
      <c r="GV13" s="73"/>
      <c r="GW13" s="73"/>
      <c r="GX13" s="73"/>
      <c r="GY13" s="73"/>
      <c r="GZ13" s="73"/>
      <c r="HA13" s="73"/>
      <c r="HB13" s="73"/>
      <c r="HC13" s="73"/>
      <c r="HD13" s="73"/>
      <c r="HE13" s="73"/>
      <c r="HF13" s="73"/>
      <c r="HG13" s="73"/>
      <c r="HH13" s="73"/>
      <c r="HI13" s="73"/>
      <c r="HJ13" s="73"/>
      <c r="HK13" s="73"/>
      <c r="HL13" s="73"/>
      <c r="HM13" s="73"/>
      <c r="HN13" s="73"/>
      <c r="HO13" s="73"/>
      <c r="HP13" s="73"/>
      <c r="HQ13" s="73"/>
      <c r="HR13" s="73"/>
      <c r="HS13" s="73"/>
      <c r="HT13" s="73"/>
      <c r="HU13" s="73"/>
      <c r="HV13" s="73"/>
      <c r="HW13" s="73"/>
      <c r="HX13" s="73"/>
      <c r="HY13" s="73"/>
      <c r="HZ13" s="73"/>
      <c r="IA13" s="73"/>
      <c r="IB13" s="73"/>
      <c r="IC13" s="73"/>
      <c r="ID13" s="73"/>
      <c r="IE13" s="73"/>
      <c r="IF13" s="73"/>
      <c r="IG13" s="73"/>
      <c r="IH13" s="73"/>
      <c r="II13" s="73"/>
      <c r="IJ13" s="73"/>
      <c r="IK13" s="73"/>
      <c r="IL13" s="73"/>
    </row>
    <row r="14" s="261" customFormat="1" ht="23.25" customHeight="1" spans="1:246">
      <c r="A14" s="280"/>
      <c r="B14" s="228"/>
      <c r="C14" s="271" t="s">
        <v>43</v>
      </c>
      <c r="D14" s="272">
        <v>0</v>
      </c>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c r="EZ14" s="73"/>
      <c r="FA14" s="73"/>
      <c r="FB14" s="73"/>
      <c r="FC14" s="73"/>
      <c r="FD14" s="73"/>
      <c r="FE14" s="73"/>
      <c r="FF14" s="73"/>
      <c r="FG14" s="73"/>
      <c r="FH14" s="73"/>
      <c r="FI14" s="73"/>
      <c r="FJ14" s="73"/>
      <c r="FK14" s="73"/>
      <c r="FL14" s="73"/>
      <c r="FM14" s="73"/>
      <c r="FN14" s="73"/>
      <c r="FO14" s="73"/>
      <c r="FP14" s="73"/>
      <c r="FQ14" s="73"/>
      <c r="FR14" s="73"/>
      <c r="FS14" s="73"/>
      <c r="FT14" s="73"/>
      <c r="FU14" s="73"/>
      <c r="FV14" s="73"/>
      <c r="FW14" s="73"/>
      <c r="FX14" s="73"/>
      <c r="FY14" s="73"/>
      <c r="FZ14" s="73"/>
      <c r="GA14" s="73"/>
      <c r="GB14" s="73"/>
      <c r="GC14" s="73"/>
      <c r="GD14" s="73"/>
      <c r="GE14" s="73"/>
      <c r="GF14" s="73"/>
      <c r="GG14" s="73"/>
      <c r="GH14" s="73"/>
      <c r="GI14" s="73"/>
      <c r="GJ14" s="73"/>
      <c r="GK14" s="73"/>
      <c r="GL14" s="73"/>
      <c r="GM14" s="73"/>
      <c r="GN14" s="73"/>
      <c r="GO14" s="73"/>
      <c r="GP14" s="73"/>
      <c r="GQ14" s="73"/>
      <c r="GR14" s="73"/>
      <c r="GS14" s="73"/>
      <c r="GT14" s="73"/>
      <c r="GU14" s="73"/>
      <c r="GV14" s="73"/>
      <c r="GW14" s="73"/>
      <c r="GX14" s="73"/>
      <c r="GY14" s="73"/>
      <c r="GZ14" s="73"/>
      <c r="HA14" s="73"/>
      <c r="HB14" s="73"/>
      <c r="HC14" s="73"/>
      <c r="HD14" s="73"/>
      <c r="HE14" s="73"/>
      <c r="HF14" s="73"/>
      <c r="HG14" s="73"/>
      <c r="HH14" s="73"/>
      <c r="HI14" s="73"/>
      <c r="HJ14" s="73"/>
      <c r="HK14" s="73"/>
      <c r="HL14" s="73"/>
      <c r="HM14" s="73"/>
      <c r="HN14" s="73"/>
      <c r="HO14" s="73"/>
      <c r="HP14" s="73"/>
      <c r="HQ14" s="73"/>
      <c r="HR14" s="73"/>
      <c r="HS14" s="73"/>
      <c r="HT14" s="73"/>
      <c r="HU14" s="73"/>
      <c r="HV14" s="73"/>
      <c r="HW14" s="73"/>
      <c r="HX14" s="73"/>
      <c r="HY14" s="73"/>
      <c r="HZ14" s="73"/>
      <c r="IA14" s="73"/>
      <c r="IB14" s="73"/>
      <c r="IC14" s="73"/>
      <c r="ID14" s="73"/>
      <c r="IE14" s="73"/>
      <c r="IF14" s="73"/>
      <c r="IG14" s="73"/>
      <c r="IH14" s="73"/>
      <c r="II14" s="73"/>
      <c r="IJ14" s="73"/>
      <c r="IK14" s="73"/>
      <c r="IL14" s="73"/>
    </row>
    <row r="15" s="261" customFormat="1" ht="23.25" customHeight="1" spans="1:246">
      <c r="A15" s="268" t="s">
        <v>44</v>
      </c>
      <c r="B15" s="224">
        <f>2286.96+1065.6</f>
        <v>3352.56</v>
      </c>
      <c r="C15" s="268" t="s">
        <v>45</v>
      </c>
      <c r="D15" s="281">
        <f>2286.9636+1065.6</f>
        <v>3352.5636</v>
      </c>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c r="EZ15" s="73"/>
      <c r="FA15" s="73"/>
      <c r="FB15" s="73"/>
      <c r="FC15" s="73"/>
      <c r="FD15" s="73"/>
      <c r="FE15" s="73"/>
      <c r="FF15" s="73"/>
      <c r="FG15" s="73"/>
      <c r="FH15" s="73"/>
      <c r="FI15" s="73"/>
      <c r="FJ15" s="73"/>
      <c r="FK15" s="73"/>
      <c r="FL15" s="73"/>
      <c r="FM15" s="73"/>
      <c r="FN15" s="73"/>
      <c r="FO15" s="73"/>
      <c r="FP15" s="73"/>
      <c r="FQ15" s="73"/>
      <c r="FR15" s="73"/>
      <c r="FS15" s="73"/>
      <c r="FT15" s="73"/>
      <c r="FU15" s="73"/>
      <c r="FV15" s="73"/>
      <c r="FW15" s="73"/>
      <c r="FX15" s="73"/>
      <c r="FY15" s="73"/>
      <c r="FZ15" s="73"/>
      <c r="GA15" s="73"/>
      <c r="GB15" s="73"/>
      <c r="GC15" s="73"/>
      <c r="GD15" s="73"/>
      <c r="GE15" s="73"/>
      <c r="GF15" s="73"/>
      <c r="GG15" s="73"/>
      <c r="GH15" s="73"/>
      <c r="GI15" s="73"/>
      <c r="GJ15" s="73"/>
      <c r="GK15" s="73"/>
      <c r="GL15" s="73"/>
      <c r="GM15" s="73"/>
      <c r="GN15" s="73"/>
      <c r="GO15" s="73"/>
      <c r="GP15" s="73"/>
      <c r="GQ15" s="73"/>
      <c r="GR15" s="73"/>
      <c r="GS15" s="73"/>
      <c r="GT15" s="73"/>
      <c r="GU15" s="73"/>
      <c r="GV15" s="73"/>
      <c r="GW15" s="73"/>
      <c r="GX15" s="73"/>
      <c r="GY15" s="73"/>
      <c r="GZ15" s="73"/>
      <c r="HA15" s="73"/>
      <c r="HB15" s="73"/>
      <c r="HC15" s="73"/>
      <c r="HD15" s="73"/>
      <c r="HE15" s="73"/>
      <c r="HF15" s="73"/>
      <c r="HG15" s="73"/>
      <c r="HH15" s="73"/>
      <c r="HI15" s="73"/>
      <c r="HJ15" s="73"/>
      <c r="HK15" s="73"/>
      <c r="HL15" s="73"/>
      <c r="HM15" s="73"/>
      <c r="HN15" s="73"/>
      <c r="HO15" s="73"/>
      <c r="HP15" s="73"/>
      <c r="HQ15" s="73"/>
      <c r="HR15" s="73"/>
      <c r="HS15" s="73"/>
      <c r="HT15" s="73"/>
      <c r="HU15" s="73"/>
      <c r="HV15" s="73"/>
      <c r="HW15" s="73"/>
      <c r="HX15" s="73"/>
      <c r="HY15" s="73"/>
      <c r="HZ15" s="73"/>
      <c r="IA15" s="73"/>
      <c r="IB15" s="73"/>
      <c r="IC15" s="73"/>
      <c r="ID15" s="73"/>
      <c r="IE15" s="73"/>
      <c r="IF15" s="73"/>
      <c r="IG15" s="73"/>
      <c r="IH15" s="73"/>
      <c r="II15" s="73"/>
      <c r="IJ15" s="73"/>
      <c r="IK15" s="73"/>
      <c r="IL15" s="73"/>
    </row>
    <row r="16" s="261" customFormat="1" ht="23.25" customHeight="1" spans="1:246">
      <c r="A16" s="271" t="s">
        <v>46</v>
      </c>
      <c r="B16" s="274">
        <v>0</v>
      </c>
      <c r="C16" s="276" t="s">
        <v>47</v>
      </c>
      <c r="D16" s="274">
        <v>0</v>
      </c>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c r="EZ16" s="73"/>
      <c r="FA16" s="73"/>
      <c r="FB16" s="73"/>
      <c r="FC16" s="73"/>
      <c r="FD16" s="73"/>
      <c r="FE16" s="73"/>
      <c r="FF16" s="73"/>
      <c r="FG16" s="73"/>
      <c r="FH16" s="73"/>
      <c r="FI16" s="73"/>
      <c r="FJ16" s="73"/>
      <c r="FK16" s="73"/>
      <c r="FL16" s="73"/>
      <c r="FM16" s="73"/>
      <c r="FN16" s="73"/>
      <c r="FO16" s="73"/>
      <c r="FP16" s="73"/>
      <c r="FQ16" s="73"/>
      <c r="FR16" s="73"/>
      <c r="FS16" s="73"/>
      <c r="FT16" s="73"/>
      <c r="FU16" s="73"/>
      <c r="FV16" s="73"/>
      <c r="FW16" s="73"/>
      <c r="FX16" s="73"/>
      <c r="FY16" s="73"/>
      <c r="FZ16" s="73"/>
      <c r="GA16" s="73"/>
      <c r="GB16" s="73"/>
      <c r="GC16" s="73"/>
      <c r="GD16" s="73"/>
      <c r="GE16" s="73"/>
      <c r="GF16" s="73"/>
      <c r="GG16" s="73"/>
      <c r="GH16" s="73"/>
      <c r="GI16" s="73"/>
      <c r="GJ16" s="73"/>
      <c r="GK16" s="73"/>
      <c r="GL16" s="73"/>
      <c r="GM16" s="73"/>
      <c r="GN16" s="73"/>
      <c r="GO16" s="73"/>
      <c r="GP16" s="73"/>
      <c r="GQ16" s="73"/>
      <c r="GR16" s="73"/>
      <c r="GS16" s="73"/>
      <c r="GT16" s="73"/>
      <c r="GU16" s="73"/>
      <c r="GV16" s="73"/>
      <c r="GW16" s="73"/>
      <c r="GX16" s="73"/>
      <c r="GY16" s="73"/>
      <c r="GZ16" s="73"/>
      <c r="HA16" s="73"/>
      <c r="HB16" s="73"/>
      <c r="HC16" s="73"/>
      <c r="HD16" s="73"/>
      <c r="HE16" s="73"/>
      <c r="HF16" s="73"/>
      <c r="HG16" s="73"/>
      <c r="HH16" s="73"/>
      <c r="HI16" s="73"/>
      <c r="HJ16" s="73"/>
      <c r="HK16" s="73"/>
      <c r="HL16" s="73"/>
      <c r="HM16" s="73"/>
      <c r="HN16" s="73"/>
      <c r="HO16" s="73"/>
      <c r="HP16" s="73"/>
      <c r="HQ16" s="73"/>
      <c r="HR16" s="73"/>
      <c r="HS16" s="73"/>
      <c r="HT16" s="73"/>
      <c r="HU16" s="73"/>
      <c r="HV16" s="73"/>
      <c r="HW16" s="73"/>
      <c r="HX16" s="73"/>
      <c r="HY16" s="73"/>
      <c r="HZ16" s="73"/>
      <c r="IA16" s="73"/>
      <c r="IB16" s="73"/>
      <c r="IC16" s="73"/>
      <c r="ID16" s="73"/>
      <c r="IE16" s="73"/>
      <c r="IF16" s="73"/>
      <c r="IG16" s="73"/>
      <c r="IH16" s="73"/>
      <c r="II16" s="73"/>
      <c r="IJ16" s="73"/>
      <c r="IK16" s="73"/>
      <c r="IL16" s="73"/>
    </row>
    <row r="17" s="261" customFormat="1" ht="23.25" customHeight="1" spans="1:246">
      <c r="A17" s="271" t="s">
        <v>48</v>
      </c>
      <c r="B17" s="274">
        <v>0</v>
      </c>
      <c r="C17" s="276" t="s">
        <v>49</v>
      </c>
      <c r="D17" s="274">
        <v>0</v>
      </c>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row>
    <row r="18" s="261" customFormat="1" ht="23.25" customHeight="1" spans="1:246">
      <c r="A18" s="271" t="s">
        <v>50</v>
      </c>
      <c r="B18" s="274">
        <v>0</v>
      </c>
      <c r="C18" s="276" t="s">
        <v>51</v>
      </c>
      <c r="D18" s="272">
        <v>0</v>
      </c>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73"/>
      <c r="IL18" s="73"/>
    </row>
    <row r="19" s="261" customFormat="1" ht="23.25" customHeight="1" spans="1:246">
      <c r="A19" s="271" t="s">
        <v>52</v>
      </c>
      <c r="B19" s="272">
        <v>0</v>
      </c>
      <c r="C19" s="282"/>
      <c r="D19" s="28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c r="GW19" s="73"/>
      <c r="GX19" s="73"/>
      <c r="GY19" s="73"/>
      <c r="GZ19" s="73"/>
      <c r="HA19" s="73"/>
      <c r="HB19" s="73"/>
      <c r="HC19" s="73"/>
      <c r="HD19" s="73"/>
      <c r="HE19" s="73"/>
      <c r="HF19" s="73"/>
      <c r="HG19" s="73"/>
      <c r="HH19" s="73"/>
      <c r="HI19" s="73"/>
      <c r="HJ19" s="73"/>
      <c r="HK19" s="73"/>
      <c r="HL19" s="73"/>
      <c r="HM19" s="73"/>
      <c r="HN19" s="73"/>
      <c r="HO19" s="73"/>
      <c r="HP19" s="73"/>
      <c r="HQ19" s="73"/>
      <c r="HR19" s="73"/>
      <c r="HS19" s="73"/>
      <c r="HT19" s="73"/>
      <c r="HU19" s="73"/>
      <c r="HV19" s="73"/>
      <c r="HW19" s="73"/>
      <c r="HX19" s="73"/>
      <c r="HY19" s="73"/>
      <c r="HZ19" s="73"/>
      <c r="IA19" s="73"/>
      <c r="IB19" s="73"/>
      <c r="IC19" s="73"/>
      <c r="ID19" s="73"/>
      <c r="IE19" s="73"/>
      <c r="IF19" s="73"/>
      <c r="IG19" s="73"/>
      <c r="IH19" s="73"/>
      <c r="II19" s="73"/>
      <c r="IJ19" s="73"/>
      <c r="IK19" s="73"/>
      <c r="IL19" s="73"/>
    </row>
    <row r="20" ht="23.25" customHeight="1" spans="1:246">
      <c r="A20" s="280"/>
      <c r="B20" s="284"/>
      <c r="C20" s="280"/>
      <c r="D20" s="228"/>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row>
    <row r="21" s="261" customFormat="1" ht="23.25" customHeight="1" spans="1:246">
      <c r="A21" s="268" t="s">
        <v>53</v>
      </c>
      <c r="B21" s="228">
        <f>2286.96+1065.6</f>
        <v>3352.56</v>
      </c>
      <c r="C21" s="268" t="s">
        <v>54</v>
      </c>
      <c r="D21" s="228">
        <f>2286.96+1065.6</f>
        <v>3352.56</v>
      </c>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73"/>
      <c r="EN21" s="73"/>
      <c r="EO21" s="73"/>
      <c r="EP21" s="73"/>
      <c r="EQ21" s="73"/>
      <c r="ER21" s="73"/>
      <c r="ES21" s="73"/>
      <c r="ET21" s="73"/>
      <c r="EU21" s="73"/>
      <c r="EV21" s="73"/>
      <c r="EW21" s="73"/>
      <c r="EX21" s="73"/>
      <c r="EY21" s="73"/>
      <c r="EZ21" s="73"/>
      <c r="FA21" s="73"/>
      <c r="FB21" s="73"/>
      <c r="FC21" s="73"/>
      <c r="FD21" s="73"/>
      <c r="FE21" s="73"/>
      <c r="FF21" s="73"/>
      <c r="FG21" s="73"/>
      <c r="FH21" s="73"/>
      <c r="FI21" s="73"/>
      <c r="FJ21" s="73"/>
      <c r="FK21" s="73"/>
      <c r="FL21" s="73"/>
      <c r="FM21" s="73"/>
      <c r="FN21" s="73"/>
      <c r="FO21" s="73"/>
      <c r="FP21" s="73"/>
      <c r="FQ21" s="73"/>
      <c r="FR21" s="73"/>
      <c r="FS21" s="73"/>
      <c r="FT21" s="73"/>
      <c r="FU21" s="73"/>
      <c r="FV21" s="73"/>
      <c r="FW21" s="73"/>
      <c r="FX21" s="73"/>
      <c r="FY21" s="73"/>
      <c r="FZ21" s="73"/>
      <c r="GA21" s="73"/>
      <c r="GB21" s="73"/>
      <c r="GC21" s="73"/>
      <c r="GD21" s="73"/>
      <c r="GE21" s="73"/>
      <c r="GF21" s="73"/>
      <c r="GG21" s="73"/>
      <c r="GH21" s="73"/>
      <c r="GI21" s="73"/>
      <c r="GJ21" s="73"/>
      <c r="GK21" s="73"/>
      <c r="GL21" s="73"/>
      <c r="GM21" s="73"/>
      <c r="GN21" s="73"/>
      <c r="GO21" s="73"/>
      <c r="GP21" s="73"/>
      <c r="GQ21" s="73"/>
      <c r="GR21" s="73"/>
      <c r="GS21" s="73"/>
      <c r="GT21" s="73"/>
      <c r="GU21" s="73"/>
      <c r="GV21" s="73"/>
      <c r="GW21" s="73"/>
      <c r="GX21" s="73"/>
      <c r="GY21" s="73"/>
      <c r="GZ21" s="73"/>
      <c r="HA21" s="73"/>
      <c r="HB21" s="73"/>
      <c r="HC21" s="73"/>
      <c r="HD21" s="73"/>
      <c r="HE21" s="73"/>
      <c r="HF21" s="73"/>
      <c r="HG21" s="73"/>
      <c r="HH21" s="73"/>
      <c r="HI21" s="73"/>
      <c r="HJ21" s="73"/>
      <c r="HK21" s="73"/>
      <c r="HL21" s="73"/>
      <c r="HM21" s="73"/>
      <c r="HN21" s="73"/>
      <c r="HO21" s="73"/>
      <c r="HP21" s="73"/>
      <c r="HQ21" s="73"/>
      <c r="HR21" s="73"/>
      <c r="HS21" s="73"/>
      <c r="HT21" s="73"/>
      <c r="HU21" s="73"/>
      <c r="HV21" s="73"/>
      <c r="HW21" s="73"/>
      <c r="HX21" s="73"/>
      <c r="HY21" s="73"/>
      <c r="HZ21" s="73"/>
      <c r="IA21" s="73"/>
      <c r="IB21" s="73"/>
      <c r="IC21" s="73"/>
      <c r="ID21" s="73"/>
      <c r="IE21" s="73"/>
      <c r="IF21" s="73"/>
      <c r="IG21" s="73"/>
      <c r="IH21" s="73"/>
      <c r="II21" s="73"/>
      <c r="IJ21" s="73"/>
      <c r="IK21" s="73"/>
      <c r="IL21" s="73"/>
    </row>
    <row r="22" customHeight="1" spans="1:246">
      <c r="A22" s="285"/>
      <c r="C22" s="261"/>
      <c r="D22" s="261"/>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row>
    <row r="23" customHeight="1" spans="1:246">
      <c r="A23" s="285"/>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row>
    <row r="24" customHeight="1" spans="1:246">
      <c r="A24" s="285"/>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row>
  </sheetData>
  <sheetProtection formatCells="0" formatColumns="0" formatRows="0"/>
  <mergeCells count="3">
    <mergeCell ref="A2:D2"/>
    <mergeCell ref="A4:B4"/>
    <mergeCell ref="C4:D4"/>
  </mergeCells>
  <printOptions horizontalCentered="1"/>
  <pageMargins left="0.39" right="0.39" top="0.39" bottom="0.39" header="0.39" footer="0.24"/>
  <pageSetup paperSize="9"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showGridLines="0" showZeros="0" workbookViewId="0">
      <selection activeCell="F27" sqref="F27"/>
    </sheetView>
  </sheetViews>
  <sheetFormatPr defaultColWidth="9" defaultRowHeight="13.5" outlineLevelCol="5"/>
  <cols>
    <col min="1" max="1" width="21.375" customWidth="1"/>
    <col min="2" max="2" width="18.375" customWidth="1"/>
    <col min="3" max="3" width="24.125" customWidth="1"/>
    <col min="4" max="6" width="18.375" customWidth="1"/>
  </cols>
  <sheetData>
    <row r="1" customHeight="1" spans="1:6">
      <c r="A1" s="212"/>
      <c r="B1" s="212"/>
      <c r="C1" s="212"/>
      <c r="D1" s="212"/>
      <c r="E1" s="212"/>
      <c r="F1" s="213"/>
    </row>
    <row r="2" ht="20.25" customHeight="1" spans="1:6">
      <c r="A2" s="214" t="s">
        <v>55</v>
      </c>
      <c r="B2" s="214"/>
      <c r="C2" s="214"/>
      <c r="D2" s="214"/>
      <c r="E2" s="214"/>
      <c r="F2" s="214"/>
    </row>
    <row r="3" customHeight="1" spans="1:6">
      <c r="A3" s="166" t="s">
        <v>56</v>
      </c>
      <c r="B3" s="166"/>
      <c r="C3" s="166"/>
      <c r="D3" s="166"/>
      <c r="E3" s="166"/>
      <c r="F3" s="215" t="s">
        <v>57</v>
      </c>
    </row>
    <row r="4" ht="21.95" customHeight="1" spans="1:6">
      <c r="A4" s="216" t="s">
        <v>25</v>
      </c>
      <c r="B4" s="217"/>
      <c r="C4" s="217" t="s">
        <v>26</v>
      </c>
      <c r="D4" s="218"/>
      <c r="E4" s="218"/>
      <c r="F4" s="219"/>
    </row>
    <row r="5" ht="20.1" customHeight="1" spans="1:6">
      <c r="A5" s="216" t="s">
        <v>58</v>
      </c>
      <c r="B5" s="220" t="s">
        <v>59</v>
      </c>
      <c r="C5" s="221" t="s">
        <v>58</v>
      </c>
      <c r="D5" s="220" t="s">
        <v>60</v>
      </c>
      <c r="E5" s="220" t="s">
        <v>61</v>
      </c>
      <c r="F5" s="222" t="s">
        <v>62</v>
      </c>
    </row>
    <row r="6" s="73" customFormat="1" ht="20.1" customHeight="1" spans="1:6">
      <c r="A6" s="223" t="s">
        <v>63</v>
      </c>
      <c r="B6" s="224">
        <f>2286.96+1065.6</f>
        <v>3352.56</v>
      </c>
      <c r="C6" s="225" t="s">
        <v>64</v>
      </c>
      <c r="D6" s="226">
        <f>SUM(D7:D26)</f>
        <v>3352.5636</v>
      </c>
      <c r="E6" s="226">
        <f>SUM(E7:E26)</f>
        <v>3352.5636</v>
      </c>
      <c r="F6" s="227">
        <v>0</v>
      </c>
    </row>
    <row r="7" s="73" customFormat="1" ht="20.1" customHeight="1" spans="1:6">
      <c r="A7" s="223" t="s">
        <v>65</v>
      </c>
      <c r="B7" s="228">
        <f>2286.96+1065.6</f>
        <v>3352.56</v>
      </c>
      <c r="C7" s="229" t="s">
        <v>66</v>
      </c>
      <c r="D7" s="230">
        <v>2217.5473</v>
      </c>
      <c r="E7" s="231">
        <v>2217.5473</v>
      </c>
      <c r="F7" s="231">
        <v>0</v>
      </c>
    </row>
    <row r="8" s="73" customFormat="1" ht="20.1" customHeight="1" spans="1:6">
      <c r="A8" s="223" t="s">
        <v>67</v>
      </c>
      <c r="B8" s="227">
        <v>0</v>
      </c>
      <c r="C8" s="229" t="s">
        <v>68</v>
      </c>
      <c r="D8" s="232">
        <v>0</v>
      </c>
      <c r="E8" s="233">
        <v>0</v>
      </c>
      <c r="F8" s="233">
        <v>0</v>
      </c>
    </row>
    <row r="9" s="73" customFormat="1" ht="20.1" customHeight="1" spans="1:6">
      <c r="A9" s="223"/>
      <c r="B9" s="234"/>
      <c r="C9" s="229" t="s">
        <v>69</v>
      </c>
      <c r="D9" s="226">
        <v>0</v>
      </c>
      <c r="E9" s="226">
        <v>0</v>
      </c>
      <c r="F9" s="227">
        <v>0</v>
      </c>
    </row>
    <row r="10" s="73" customFormat="1" ht="20.1" customHeight="1" spans="1:6">
      <c r="A10" s="223"/>
      <c r="B10" s="227"/>
      <c r="C10" s="229" t="s">
        <v>70</v>
      </c>
      <c r="D10" s="230">
        <v>0</v>
      </c>
      <c r="E10" s="231">
        <v>0</v>
      </c>
      <c r="F10" s="231">
        <v>0</v>
      </c>
    </row>
    <row r="11" s="73" customFormat="1" ht="20.1" customHeight="1" spans="1:6">
      <c r="A11" s="223"/>
      <c r="B11" s="230"/>
      <c r="C11" s="229" t="s">
        <v>71</v>
      </c>
      <c r="D11" s="232">
        <v>0</v>
      </c>
      <c r="E11" s="233">
        <v>0</v>
      </c>
      <c r="F11" s="233">
        <v>0</v>
      </c>
    </row>
    <row r="12" s="73" customFormat="1" ht="20.1" customHeight="1" spans="1:6">
      <c r="A12" s="223"/>
      <c r="B12" s="227"/>
      <c r="C12" s="229" t="s">
        <v>72</v>
      </c>
      <c r="D12" s="232">
        <v>0</v>
      </c>
      <c r="E12" s="233">
        <v>0</v>
      </c>
      <c r="F12" s="233">
        <v>0</v>
      </c>
    </row>
    <row r="13" s="73" customFormat="1" ht="20.1" customHeight="1" spans="1:6">
      <c r="A13" s="223"/>
      <c r="B13" s="235"/>
      <c r="C13" s="229" t="s">
        <v>73</v>
      </c>
      <c r="D13" s="232">
        <v>629.8163</v>
      </c>
      <c r="E13" s="233">
        <v>629.8163</v>
      </c>
      <c r="F13" s="233">
        <v>0</v>
      </c>
    </row>
    <row r="14" s="73" customFormat="1" ht="20.1" customHeight="1" spans="1:6">
      <c r="A14" s="236"/>
      <c r="B14" s="237"/>
      <c r="C14" s="229" t="s">
        <v>74</v>
      </c>
      <c r="D14" s="232">
        <v>0</v>
      </c>
      <c r="E14" s="233">
        <v>0</v>
      </c>
      <c r="F14" s="233">
        <v>0</v>
      </c>
    </row>
    <row r="15" s="73" customFormat="1" ht="20.1" customHeight="1" spans="1:6">
      <c r="A15" s="238"/>
      <c r="B15" s="232"/>
      <c r="C15" s="239" t="s">
        <v>75</v>
      </c>
      <c r="D15" s="232">
        <v>44</v>
      </c>
      <c r="E15" s="233">
        <v>44</v>
      </c>
      <c r="F15" s="233">
        <v>0</v>
      </c>
    </row>
    <row r="16" s="73" customFormat="1" ht="20.1" customHeight="1" spans="1:6">
      <c r="A16" s="240" t="s">
        <v>76</v>
      </c>
      <c r="B16" s="227">
        <v>0</v>
      </c>
      <c r="C16" s="229" t="s">
        <v>77</v>
      </c>
      <c r="D16" s="232">
        <v>0</v>
      </c>
      <c r="E16" s="233">
        <v>0</v>
      </c>
      <c r="F16" s="233">
        <v>0</v>
      </c>
    </row>
    <row r="17" s="73" customFormat="1" ht="20.1" customHeight="1" spans="1:6">
      <c r="A17" s="241"/>
      <c r="B17" s="242"/>
      <c r="C17" s="239" t="s">
        <v>78</v>
      </c>
      <c r="D17" s="232">
        <v>461.2</v>
      </c>
      <c r="E17" s="233">
        <v>461.2</v>
      </c>
      <c r="F17" s="233">
        <v>0</v>
      </c>
    </row>
    <row r="18" s="73" customFormat="1" ht="20.1" customHeight="1" spans="1:6">
      <c r="A18" s="243"/>
      <c r="B18" s="244"/>
      <c r="C18" s="239" t="s">
        <v>79</v>
      </c>
      <c r="D18" s="232">
        <v>0</v>
      </c>
      <c r="E18" s="233">
        <v>0</v>
      </c>
      <c r="F18" s="233">
        <v>0</v>
      </c>
    </row>
    <row r="19" s="73" customFormat="1" ht="20.1" customHeight="1" spans="1:6">
      <c r="A19" s="245"/>
      <c r="B19" s="227"/>
      <c r="C19" s="239" t="s">
        <v>80</v>
      </c>
      <c r="D19" s="232">
        <v>0</v>
      </c>
      <c r="E19" s="233">
        <v>0</v>
      </c>
      <c r="F19" s="233">
        <v>0</v>
      </c>
    </row>
    <row r="20" s="73" customFormat="1" ht="20.1" customHeight="1" spans="1:6">
      <c r="A20" s="246"/>
      <c r="B20" s="232"/>
      <c r="C20" s="247" t="s">
        <v>81</v>
      </c>
      <c r="D20" s="232">
        <v>0</v>
      </c>
      <c r="E20" s="233">
        <v>0</v>
      </c>
      <c r="F20" s="233">
        <v>0</v>
      </c>
    </row>
    <row r="21" s="73" customFormat="1" ht="20.1" customHeight="1" spans="1:6">
      <c r="A21" s="248"/>
      <c r="B21" s="227"/>
      <c r="C21" s="249" t="s">
        <v>82</v>
      </c>
      <c r="D21" s="232">
        <v>0</v>
      </c>
      <c r="E21" s="233">
        <v>0</v>
      </c>
      <c r="F21" s="233">
        <v>0</v>
      </c>
    </row>
    <row r="22" s="73" customFormat="1" ht="20.1" customHeight="1" spans="1:6">
      <c r="A22" s="236"/>
      <c r="B22" s="242"/>
      <c r="C22" s="249" t="s">
        <v>83</v>
      </c>
      <c r="D22" s="232">
        <v>0</v>
      </c>
      <c r="E22" s="233">
        <v>0</v>
      </c>
      <c r="F22" s="250">
        <v>0</v>
      </c>
    </row>
    <row r="23" s="73" customFormat="1" ht="20.1" customHeight="1" spans="1:6">
      <c r="A23" s="245"/>
      <c r="B23" s="227"/>
      <c r="C23" s="249" t="s">
        <v>84</v>
      </c>
      <c r="D23" s="232">
        <v>0</v>
      </c>
      <c r="E23" s="233">
        <v>0</v>
      </c>
      <c r="F23" s="250">
        <v>0</v>
      </c>
    </row>
    <row r="24" s="73" customFormat="1" ht="20.1" customHeight="1" spans="1:6">
      <c r="A24" s="251"/>
      <c r="B24" s="232"/>
      <c r="C24" s="252" t="s">
        <v>85</v>
      </c>
      <c r="D24" s="232">
        <v>0</v>
      </c>
      <c r="E24" s="233">
        <v>0</v>
      </c>
      <c r="F24" s="250">
        <v>0</v>
      </c>
    </row>
    <row r="25" s="73" customFormat="1" ht="20.1" customHeight="1" spans="1:6">
      <c r="A25" s="251"/>
      <c r="B25" s="232"/>
      <c r="C25" s="252" t="s">
        <v>86</v>
      </c>
      <c r="D25" s="227">
        <v>0</v>
      </c>
      <c r="E25" s="250">
        <v>0</v>
      </c>
      <c r="F25" s="250">
        <v>0</v>
      </c>
    </row>
    <row r="26" ht="20.1" customHeight="1" spans="1:6">
      <c r="A26" s="251"/>
      <c r="B26" s="232"/>
      <c r="C26" s="252"/>
      <c r="D26" s="253"/>
      <c r="E26" s="253"/>
      <c r="F26" s="234"/>
    </row>
    <row r="27" ht="20.1" customHeight="1" spans="1:6">
      <c r="A27" s="254"/>
      <c r="B27" s="255"/>
      <c r="C27" s="256" t="s">
        <v>87</v>
      </c>
      <c r="D27" s="253"/>
      <c r="E27" s="253"/>
      <c r="F27" s="234"/>
    </row>
    <row r="28" s="73" customFormat="1" ht="20.1" customHeight="1" spans="1:6">
      <c r="A28" s="257" t="s">
        <v>88</v>
      </c>
      <c r="B28" s="228">
        <f>2286.96+1065.6</f>
        <v>3352.56</v>
      </c>
      <c r="C28" s="258" t="s">
        <v>89</v>
      </c>
      <c r="D28" s="259">
        <f>SUM(D7:D27)</f>
        <v>3352.5636</v>
      </c>
      <c r="E28" s="259">
        <f>SUM(E7:E27)</f>
        <v>3352.5636</v>
      </c>
      <c r="F28" s="234">
        <v>0</v>
      </c>
    </row>
  </sheetData>
  <sheetProtection formatCells="0" formatColumns="0" formatRows="0"/>
  <mergeCells count="3">
    <mergeCell ref="A2:F2"/>
    <mergeCell ref="A4:B4"/>
    <mergeCell ref="C4:F4"/>
  </mergeCells>
  <printOptions horizontalCentered="1"/>
  <pageMargins left="0.75" right="0.75" top="1" bottom="1" header="0.51" footer="0.51"/>
  <pageSetup paperSize="9" scale="80" orientation="landscape" verticalDpi="18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9"/>
  <sheetViews>
    <sheetView showGridLines="0" showZeros="0" topLeftCell="D9" workbookViewId="0">
      <selection activeCell="M23" sqref="M23"/>
    </sheetView>
  </sheetViews>
  <sheetFormatPr defaultColWidth="9" defaultRowHeight="13.5"/>
  <cols>
    <col min="5" max="5" width="20.75" customWidth="1"/>
    <col min="6" max="8" width="9.25"/>
    <col min="11" max="11" width="10.625" customWidth="1"/>
    <col min="12" max="12" width="11.75" customWidth="1"/>
    <col min="13" max="13" width="10.5" customWidth="1"/>
  </cols>
  <sheetData>
    <row r="1" customHeight="1" spans="1:18">
      <c r="A1" s="184"/>
      <c r="B1" s="184"/>
      <c r="C1" s="184"/>
      <c r="D1" s="184"/>
      <c r="E1" s="184"/>
      <c r="F1" s="184"/>
      <c r="G1" s="184"/>
      <c r="H1" s="184"/>
      <c r="I1" s="184"/>
      <c r="J1" s="184"/>
      <c r="K1" s="184"/>
      <c r="L1" s="184"/>
      <c r="M1" s="184"/>
      <c r="N1" s="184"/>
      <c r="O1" s="184"/>
      <c r="P1" s="184"/>
      <c r="Q1" s="184"/>
      <c r="R1" s="184"/>
    </row>
    <row r="2" ht="20.25" customHeight="1" spans="1:18">
      <c r="A2" s="185" t="s">
        <v>90</v>
      </c>
      <c r="B2" s="185"/>
      <c r="C2" s="185"/>
      <c r="D2" s="185"/>
      <c r="E2" s="185"/>
      <c r="F2" s="185"/>
      <c r="G2" s="185"/>
      <c r="H2" s="185"/>
      <c r="I2" s="185"/>
      <c r="J2" s="185"/>
      <c r="K2" s="185"/>
      <c r="L2" s="185"/>
      <c r="M2" s="185"/>
      <c r="N2" s="185"/>
      <c r="O2" s="185"/>
      <c r="P2" s="185"/>
      <c r="Q2" s="185"/>
      <c r="R2" s="185"/>
    </row>
    <row r="3" ht="23.1" customHeight="1" spans="1:18">
      <c r="A3" s="186" t="s">
        <v>91</v>
      </c>
      <c r="B3" s="187"/>
      <c r="C3" s="187"/>
      <c r="D3" s="187"/>
      <c r="E3" s="187"/>
      <c r="F3" s="187"/>
      <c r="G3" s="187"/>
      <c r="H3" s="187"/>
      <c r="I3" s="187"/>
      <c r="J3" s="187"/>
      <c r="K3" s="184"/>
      <c r="L3" s="184"/>
      <c r="M3" s="184"/>
      <c r="N3" s="184"/>
      <c r="O3" s="184"/>
      <c r="P3" s="184"/>
      <c r="Q3" s="184"/>
      <c r="R3" s="211" t="s">
        <v>57</v>
      </c>
    </row>
    <row r="4" ht="39.95" customHeight="1" spans="1:18">
      <c r="A4" s="188" t="s">
        <v>92</v>
      </c>
      <c r="B4" s="189"/>
      <c r="C4" s="190"/>
      <c r="D4" s="191" t="s">
        <v>93</v>
      </c>
      <c r="E4" s="191" t="s">
        <v>94</v>
      </c>
      <c r="F4" s="191" t="s">
        <v>95</v>
      </c>
      <c r="G4" s="192" t="s">
        <v>96</v>
      </c>
      <c r="H4" s="191" t="s">
        <v>97</v>
      </c>
      <c r="I4" s="191" t="s">
        <v>98</v>
      </c>
      <c r="J4" s="191" t="s">
        <v>99</v>
      </c>
      <c r="K4" s="192" t="s">
        <v>100</v>
      </c>
      <c r="L4" s="191" t="s">
        <v>101</v>
      </c>
      <c r="M4" s="191" t="s">
        <v>102</v>
      </c>
      <c r="N4" s="191" t="s">
        <v>103</v>
      </c>
      <c r="O4" s="191" t="s">
        <v>104</v>
      </c>
      <c r="P4" s="191" t="s">
        <v>105</v>
      </c>
      <c r="Q4" s="191" t="s">
        <v>106</v>
      </c>
      <c r="R4" s="192" t="s">
        <v>107</v>
      </c>
    </row>
    <row r="5" ht="26.1" customHeight="1" spans="1:18">
      <c r="A5" s="192" t="s">
        <v>108</v>
      </c>
      <c r="B5" s="192" t="s">
        <v>109</v>
      </c>
      <c r="C5" s="193" t="s">
        <v>110</v>
      </c>
      <c r="D5" s="194"/>
      <c r="E5" s="194"/>
      <c r="F5" s="194"/>
      <c r="G5" s="192" t="s">
        <v>111</v>
      </c>
      <c r="H5" s="194"/>
      <c r="I5" s="194"/>
      <c r="J5" s="194"/>
      <c r="K5" s="192" t="s">
        <v>111</v>
      </c>
      <c r="L5" s="194"/>
      <c r="M5" s="194"/>
      <c r="N5" s="194"/>
      <c r="O5" s="194"/>
      <c r="P5" s="194"/>
      <c r="Q5" s="194"/>
      <c r="R5" s="192"/>
    </row>
    <row r="6" ht="18" customHeight="1" spans="1:18">
      <c r="A6" s="195" t="s">
        <v>112</v>
      </c>
      <c r="B6" s="195" t="s">
        <v>112</v>
      </c>
      <c r="C6" s="196" t="s">
        <v>112</v>
      </c>
      <c r="D6" s="195" t="s">
        <v>112</v>
      </c>
      <c r="E6" s="195" t="s">
        <v>112</v>
      </c>
      <c r="F6" s="195">
        <v>1</v>
      </c>
      <c r="G6" s="195">
        <v>2</v>
      </c>
      <c r="H6" s="195">
        <v>3</v>
      </c>
      <c r="I6" s="195">
        <v>4</v>
      </c>
      <c r="J6" s="195">
        <v>5</v>
      </c>
      <c r="K6" s="206">
        <v>6</v>
      </c>
      <c r="L6" s="206">
        <v>7</v>
      </c>
      <c r="M6" s="206">
        <v>8</v>
      </c>
      <c r="N6" s="195">
        <v>9</v>
      </c>
      <c r="O6" s="195">
        <v>10</v>
      </c>
      <c r="P6" s="195">
        <v>11</v>
      </c>
      <c r="Q6" s="195">
        <v>12</v>
      </c>
      <c r="R6" s="195">
        <v>13</v>
      </c>
    </row>
    <row r="7" s="73" customFormat="1" ht="24.95" customHeight="1" spans="1:18">
      <c r="A7" s="197"/>
      <c r="B7" s="197"/>
      <c r="C7" s="198"/>
      <c r="D7" s="197"/>
      <c r="E7" s="199" t="s">
        <v>60</v>
      </c>
      <c r="F7" s="200">
        <f>2286.9636+F11+F12+F17+F26+F36</f>
        <v>3352.5636</v>
      </c>
      <c r="G7" s="200">
        <v>1679.0136</v>
      </c>
      <c r="H7" s="201">
        <v>1448.4506</v>
      </c>
      <c r="I7" s="201">
        <v>133.9781</v>
      </c>
      <c r="J7" s="207">
        <v>96.5848</v>
      </c>
      <c r="K7" s="200">
        <f>607.95+K11+K12+K17+K26+K36</f>
        <v>1673.55</v>
      </c>
      <c r="L7" s="200">
        <f>607.95+L11+L12+L17+L26+L36</f>
        <v>1673.55</v>
      </c>
      <c r="M7" s="208">
        <v>0</v>
      </c>
      <c r="N7" s="202">
        <v>0</v>
      </c>
      <c r="O7" s="209">
        <v>0</v>
      </c>
      <c r="P7" s="209">
        <v>0</v>
      </c>
      <c r="Q7" s="209">
        <v>0</v>
      </c>
      <c r="R7" s="209">
        <v>0</v>
      </c>
    </row>
    <row r="8" ht="24.95" customHeight="1" spans="1:18">
      <c r="A8" s="197" t="s">
        <v>113</v>
      </c>
      <c r="B8" s="197"/>
      <c r="C8" s="198"/>
      <c r="D8" s="197"/>
      <c r="E8" s="199" t="s">
        <v>114</v>
      </c>
      <c r="F8" s="200">
        <f>1651.9473+F11+F12+F17</f>
        <v>2217.5473</v>
      </c>
      <c r="G8" s="200">
        <v>1623.2973</v>
      </c>
      <c r="H8" s="201">
        <v>1392.7343</v>
      </c>
      <c r="I8" s="201">
        <v>133.9781</v>
      </c>
      <c r="J8" s="207">
        <v>96.5848</v>
      </c>
      <c r="K8" s="200">
        <f>28.65+K11+K12</f>
        <v>428.65</v>
      </c>
      <c r="L8" s="200">
        <f>28.65+L11+L12</f>
        <v>428.65</v>
      </c>
      <c r="M8" s="208">
        <v>0</v>
      </c>
      <c r="N8" s="202">
        <v>0</v>
      </c>
      <c r="O8" s="209">
        <v>0</v>
      </c>
      <c r="P8" s="209">
        <v>0</v>
      </c>
      <c r="Q8" s="209">
        <v>0</v>
      </c>
      <c r="R8" s="209">
        <v>0</v>
      </c>
    </row>
    <row r="9" ht="24.95" customHeight="1" spans="1:18">
      <c r="A9" s="197" t="s">
        <v>115</v>
      </c>
      <c r="B9" s="197" t="s">
        <v>116</v>
      </c>
      <c r="C9" s="198"/>
      <c r="D9" s="197"/>
      <c r="E9" s="199" t="s">
        <v>117</v>
      </c>
      <c r="F9" s="202">
        <f>1623.2973+F11+F12</f>
        <v>2023.2973</v>
      </c>
      <c r="G9" s="202">
        <v>1623.2973</v>
      </c>
      <c r="H9" s="202">
        <v>1392.7343</v>
      </c>
      <c r="I9" s="202">
        <v>133.9781</v>
      </c>
      <c r="J9" s="202">
        <v>96.5848</v>
      </c>
      <c r="K9" s="202">
        <f>K11+K12</f>
        <v>400</v>
      </c>
      <c r="L9" s="202">
        <f>L11+L12</f>
        <v>400</v>
      </c>
      <c r="M9" s="202">
        <v>0</v>
      </c>
      <c r="N9" s="202">
        <v>0</v>
      </c>
      <c r="O9" s="209">
        <v>0</v>
      </c>
      <c r="P9" s="209">
        <v>0</v>
      </c>
      <c r="Q9" s="209">
        <v>0</v>
      </c>
      <c r="R9" s="209">
        <v>0</v>
      </c>
    </row>
    <row r="10" ht="24.95" customHeight="1" spans="1:18">
      <c r="A10" s="197" t="s">
        <v>118</v>
      </c>
      <c r="B10" s="197" t="s">
        <v>119</v>
      </c>
      <c r="C10" s="198" t="s">
        <v>120</v>
      </c>
      <c r="D10" s="197" t="s">
        <v>121</v>
      </c>
      <c r="E10" s="199" t="s">
        <v>122</v>
      </c>
      <c r="F10" s="202">
        <v>1623.2973</v>
      </c>
      <c r="G10" s="202">
        <v>1623.2973</v>
      </c>
      <c r="H10" s="202">
        <v>1392.7343</v>
      </c>
      <c r="I10" s="202">
        <v>133.9781</v>
      </c>
      <c r="J10" s="202">
        <v>96.5848</v>
      </c>
      <c r="K10" s="202">
        <v>0</v>
      </c>
      <c r="L10" s="202">
        <v>0</v>
      </c>
      <c r="M10" s="202">
        <v>0</v>
      </c>
      <c r="N10" s="202">
        <v>0</v>
      </c>
      <c r="O10" s="209">
        <v>0</v>
      </c>
      <c r="P10" s="209">
        <v>0</v>
      </c>
      <c r="Q10" s="209">
        <v>0</v>
      </c>
      <c r="R10" s="209">
        <v>0</v>
      </c>
    </row>
    <row r="11" ht="24.95" customHeight="1" spans="1:18">
      <c r="A11" s="197" t="s">
        <v>118</v>
      </c>
      <c r="B11" s="197" t="s">
        <v>119</v>
      </c>
      <c r="C11" s="198" t="s">
        <v>123</v>
      </c>
      <c r="D11" s="197"/>
      <c r="E11" s="199" t="s">
        <v>124</v>
      </c>
      <c r="F11" s="202">
        <v>200</v>
      </c>
      <c r="G11" s="202"/>
      <c r="H11" s="202"/>
      <c r="I11" s="202"/>
      <c r="J11" s="202"/>
      <c r="K11" s="202">
        <v>200</v>
      </c>
      <c r="L11" s="202">
        <v>200</v>
      </c>
      <c r="M11" s="202"/>
      <c r="N11" s="202"/>
      <c r="O11" s="209"/>
      <c r="P11" s="209"/>
      <c r="Q11" s="209"/>
      <c r="R11" s="209"/>
    </row>
    <row r="12" ht="24.95" customHeight="1" spans="1:18">
      <c r="A12" s="197" t="s">
        <v>125</v>
      </c>
      <c r="B12" s="197" t="s">
        <v>119</v>
      </c>
      <c r="C12" s="198" t="s">
        <v>126</v>
      </c>
      <c r="D12" s="197"/>
      <c r="E12" s="203" t="s">
        <v>127</v>
      </c>
      <c r="F12" s="202">
        <v>200</v>
      </c>
      <c r="G12" s="202"/>
      <c r="H12" s="202"/>
      <c r="I12" s="202"/>
      <c r="J12" s="202"/>
      <c r="K12" s="202">
        <v>200</v>
      </c>
      <c r="L12" s="202">
        <v>200</v>
      </c>
      <c r="M12" s="202"/>
      <c r="N12" s="202"/>
      <c r="O12" s="209"/>
      <c r="P12" s="209"/>
      <c r="Q12" s="209"/>
      <c r="R12" s="209"/>
    </row>
    <row r="13" ht="24.95" customHeight="1" spans="1:18">
      <c r="A13" s="197" t="s">
        <v>115</v>
      </c>
      <c r="B13" s="197" t="s">
        <v>128</v>
      </c>
      <c r="C13" s="198"/>
      <c r="D13" s="197"/>
      <c r="E13" s="199" t="s">
        <v>129</v>
      </c>
      <c r="F13" s="202">
        <v>9</v>
      </c>
      <c r="G13" s="202">
        <v>0</v>
      </c>
      <c r="H13" s="202">
        <v>0</v>
      </c>
      <c r="I13" s="202">
        <v>0</v>
      </c>
      <c r="J13" s="202">
        <v>0</v>
      </c>
      <c r="K13" s="202">
        <v>9</v>
      </c>
      <c r="L13" s="202">
        <v>9</v>
      </c>
      <c r="M13" s="202">
        <v>0</v>
      </c>
      <c r="N13" s="202">
        <v>0</v>
      </c>
      <c r="O13" s="209">
        <v>0</v>
      </c>
      <c r="P13" s="209">
        <v>0</v>
      </c>
      <c r="Q13" s="209">
        <v>0</v>
      </c>
      <c r="R13" s="209">
        <v>0</v>
      </c>
    </row>
    <row r="14" ht="24.95" customHeight="1" spans="1:18">
      <c r="A14" s="197" t="s">
        <v>118</v>
      </c>
      <c r="B14" s="197" t="s">
        <v>130</v>
      </c>
      <c r="C14" s="198" t="s">
        <v>131</v>
      </c>
      <c r="D14" s="197" t="s">
        <v>121</v>
      </c>
      <c r="E14" s="199" t="s">
        <v>132</v>
      </c>
      <c r="F14" s="202">
        <v>9</v>
      </c>
      <c r="G14" s="202">
        <v>0</v>
      </c>
      <c r="H14" s="202">
        <v>0</v>
      </c>
      <c r="I14" s="202">
        <v>0</v>
      </c>
      <c r="J14" s="202">
        <v>0</v>
      </c>
      <c r="K14" s="202">
        <v>9</v>
      </c>
      <c r="L14" s="202">
        <v>9</v>
      </c>
      <c r="M14" s="202">
        <v>0</v>
      </c>
      <c r="N14" s="202">
        <v>0</v>
      </c>
      <c r="O14" s="209">
        <v>0</v>
      </c>
      <c r="P14" s="209">
        <v>0</v>
      </c>
      <c r="Q14" s="209">
        <v>0</v>
      </c>
      <c r="R14" s="209">
        <v>0</v>
      </c>
    </row>
    <row r="15" ht="24.95" customHeight="1" spans="1:18">
      <c r="A15" s="197" t="s">
        <v>115</v>
      </c>
      <c r="B15" s="197" t="s">
        <v>133</v>
      </c>
      <c r="C15" s="198"/>
      <c r="D15" s="197"/>
      <c r="E15" s="199" t="s">
        <v>134</v>
      </c>
      <c r="F15" s="202">
        <v>19.65</v>
      </c>
      <c r="G15" s="202">
        <v>0</v>
      </c>
      <c r="H15" s="202">
        <v>0</v>
      </c>
      <c r="I15" s="202">
        <v>0</v>
      </c>
      <c r="J15" s="202">
        <v>0</v>
      </c>
      <c r="K15" s="202">
        <v>19.65</v>
      </c>
      <c r="L15" s="202">
        <v>19.65</v>
      </c>
      <c r="M15" s="202">
        <v>0</v>
      </c>
      <c r="N15" s="202">
        <v>0</v>
      </c>
      <c r="O15" s="209">
        <v>0</v>
      </c>
      <c r="P15" s="209">
        <v>0</v>
      </c>
      <c r="Q15" s="209">
        <v>0</v>
      </c>
      <c r="R15" s="209">
        <v>0</v>
      </c>
    </row>
    <row r="16" ht="24.95" customHeight="1" spans="1:18">
      <c r="A16" s="197" t="s">
        <v>118</v>
      </c>
      <c r="B16" s="197" t="s">
        <v>135</v>
      </c>
      <c r="C16" s="198" t="s">
        <v>126</v>
      </c>
      <c r="D16" s="197" t="s">
        <v>121</v>
      </c>
      <c r="E16" s="199" t="s">
        <v>136</v>
      </c>
      <c r="F16" s="202">
        <v>19.65</v>
      </c>
      <c r="G16" s="202">
        <v>0</v>
      </c>
      <c r="H16" s="202">
        <v>0</v>
      </c>
      <c r="I16" s="202">
        <v>0</v>
      </c>
      <c r="J16" s="202">
        <v>0</v>
      </c>
      <c r="K16" s="202">
        <v>19.65</v>
      </c>
      <c r="L16" s="202">
        <v>19.65</v>
      </c>
      <c r="M16" s="202">
        <v>0</v>
      </c>
      <c r="N16" s="202">
        <v>0</v>
      </c>
      <c r="O16" s="209">
        <v>0</v>
      </c>
      <c r="P16" s="209">
        <v>0</v>
      </c>
      <c r="Q16" s="209">
        <v>0</v>
      </c>
      <c r="R16" s="209">
        <v>0</v>
      </c>
    </row>
    <row r="17" ht="24.95" customHeight="1" spans="1:18">
      <c r="A17" s="197" t="s">
        <v>113</v>
      </c>
      <c r="B17" s="197" t="s">
        <v>126</v>
      </c>
      <c r="C17" s="197"/>
      <c r="D17" s="197" t="s">
        <v>121</v>
      </c>
      <c r="E17" s="203" t="s">
        <v>137</v>
      </c>
      <c r="F17" s="202">
        <v>165.6</v>
      </c>
      <c r="G17" s="202"/>
      <c r="H17" s="202"/>
      <c r="I17" s="202"/>
      <c r="J17" s="202"/>
      <c r="K17" s="202">
        <v>165.6</v>
      </c>
      <c r="L17" s="202">
        <v>165.6</v>
      </c>
      <c r="M17" s="202"/>
      <c r="N17" s="202"/>
      <c r="O17" s="209"/>
      <c r="P17" s="209"/>
      <c r="Q17" s="209"/>
      <c r="R17" s="209"/>
    </row>
    <row r="18" ht="24.95" customHeight="1" spans="1:18">
      <c r="A18" s="197" t="s">
        <v>115</v>
      </c>
      <c r="B18" s="197" t="s">
        <v>138</v>
      </c>
      <c r="C18" s="197" t="s">
        <v>126</v>
      </c>
      <c r="D18" s="197"/>
      <c r="E18" s="203" t="s">
        <v>137</v>
      </c>
      <c r="F18" s="202">
        <v>165.6</v>
      </c>
      <c r="G18" s="202"/>
      <c r="H18" s="202"/>
      <c r="I18" s="202"/>
      <c r="J18" s="202"/>
      <c r="K18" s="202">
        <v>165.6</v>
      </c>
      <c r="L18" s="202">
        <v>165.6</v>
      </c>
      <c r="M18" s="202"/>
      <c r="N18" s="202"/>
      <c r="O18" s="209"/>
      <c r="P18" s="209"/>
      <c r="Q18" s="209"/>
      <c r="R18" s="209"/>
    </row>
    <row r="19" ht="24.95" customHeight="1" spans="1:18">
      <c r="A19" s="197" t="s">
        <v>139</v>
      </c>
      <c r="B19" s="197"/>
      <c r="C19" s="198"/>
      <c r="D19" s="197"/>
      <c r="E19" s="199" t="s">
        <v>140</v>
      </c>
      <c r="F19" s="202">
        <f>429.8163+F26</f>
        <v>629.8163</v>
      </c>
      <c r="G19" s="202">
        <v>55.7163</v>
      </c>
      <c r="H19" s="202">
        <v>55.7163</v>
      </c>
      <c r="I19" s="202">
        <v>0</v>
      </c>
      <c r="J19" s="202">
        <v>0</v>
      </c>
      <c r="K19" s="202">
        <f>374.1+K26</f>
        <v>574.1</v>
      </c>
      <c r="L19" s="202">
        <f>374.1+L26</f>
        <v>574.1</v>
      </c>
      <c r="M19" s="202">
        <v>0</v>
      </c>
      <c r="N19" s="202">
        <v>0</v>
      </c>
      <c r="O19" s="209">
        <v>0</v>
      </c>
      <c r="P19" s="209">
        <v>0</v>
      </c>
      <c r="Q19" s="209">
        <v>0</v>
      </c>
      <c r="R19" s="209">
        <v>0</v>
      </c>
    </row>
    <row r="20" ht="24.95" customHeight="1" spans="1:18">
      <c r="A20" s="197" t="s">
        <v>141</v>
      </c>
      <c r="B20" s="197" t="s">
        <v>120</v>
      </c>
      <c r="C20" s="198"/>
      <c r="D20" s="197"/>
      <c r="E20" s="199" t="s">
        <v>142</v>
      </c>
      <c r="F20" s="202">
        <v>160</v>
      </c>
      <c r="G20" s="202">
        <v>0</v>
      </c>
      <c r="H20" s="202">
        <v>0</v>
      </c>
      <c r="I20" s="202">
        <v>0</v>
      </c>
      <c r="J20" s="202">
        <v>0</v>
      </c>
      <c r="K20" s="202">
        <v>160</v>
      </c>
      <c r="L20" s="202">
        <v>160</v>
      </c>
      <c r="M20" s="202">
        <v>0</v>
      </c>
      <c r="N20" s="202">
        <v>0</v>
      </c>
      <c r="O20" s="209">
        <v>0</v>
      </c>
      <c r="P20" s="209">
        <v>0</v>
      </c>
      <c r="Q20" s="209">
        <v>0</v>
      </c>
      <c r="R20" s="209">
        <v>0</v>
      </c>
    </row>
    <row r="21" ht="24.95" customHeight="1" spans="1:18">
      <c r="A21" s="197" t="s">
        <v>143</v>
      </c>
      <c r="B21" s="197" t="s">
        <v>144</v>
      </c>
      <c r="C21" s="198" t="s">
        <v>126</v>
      </c>
      <c r="D21" s="197" t="s">
        <v>121</v>
      </c>
      <c r="E21" s="199" t="s">
        <v>145</v>
      </c>
      <c r="F21" s="202">
        <v>160</v>
      </c>
      <c r="G21" s="202">
        <v>0</v>
      </c>
      <c r="H21" s="202">
        <v>0</v>
      </c>
      <c r="I21" s="202">
        <v>0</v>
      </c>
      <c r="J21" s="202">
        <v>0</v>
      </c>
      <c r="K21" s="202">
        <v>160</v>
      </c>
      <c r="L21" s="202">
        <v>160</v>
      </c>
      <c r="M21" s="202">
        <v>0</v>
      </c>
      <c r="N21" s="202">
        <v>0</v>
      </c>
      <c r="O21" s="209">
        <v>0</v>
      </c>
      <c r="P21" s="209">
        <v>0</v>
      </c>
      <c r="Q21" s="209">
        <v>0</v>
      </c>
      <c r="R21" s="209">
        <v>0</v>
      </c>
    </row>
    <row r="22" ht="24.95" customHeight="1" spans="1:18">
      <c r="A22" s="197" t="s">
        <v>141</v>
      </c>
      <c r="B22" s="197" t="s">
        <v>123</v>
      </c>
      <c r="C22" s="198"/>
      <c r="D22" s="197"/>
      <c r="E22" s="199" t="s">
        <v>146</v>
      </c>
      <c r="F22" s="202">
        <v>214.1</v>
      </c>
      <c r="G22" s="202">
        <v>0</v>
      </c>
      <c r="H22" s="202">
        <v>0</v>
      </c>
      <c r="I22" s="202">
        <v>0</v>
      </c>
      <c r="J22" s="202">
        <v>0</v>
      </c>
      <c r="K22" s="202">
        <v>214.1</v>
      </c>
      <c r="L22" s="202">
        <v>214.1</v>
      </c>
      <c r="M22" s="202">
        <v>0</v>
      </c>
      <c r="N22" s="202">
        <v>0</v>
      </c>
      <c r="O22" s="209">
        <v>0</v>
      </c>
      <c r="P22" s="209">
        <v>0</v>
      </c>
      <c r="Q22" s="209">
        <v>0</v>
      </c>
      <c r="R22" s="209">
        <v>0</v>
      </c>
    </row>
    <row r="23" ht="24.95" customHeight="1" spans="1:18">
      <c r="A23" s="197" t="s">
        <v>143</v>
      </c>
      <c r="B23" s="197" t="s">
        <v>147</v>
      </c>
      <c r="C23" s="198" t="s">
        <v>148</v>
      </c>
      <c r="D23" s="197" t="s">
        <v>121</v>
      </c>
      <c r="E23" s="199" t="s">
        <v>149</v>
      </c>
      <c r="F23" s="202">
        <v>214.1</v>
      </c>
      <c r="G23" s="202">
        <v>0</v>
      </c>
      <c r="H23" s="202">
        <v>0</v>
      </c>
      <c r="I23" s="202">
        <v>0</v>
      </c>
      <c r="J23" s="202">
        <v>0</v>
      </c>
      <c r="K23" s="202">
        <v>214.1</v>
      </c>
      <c r="L23" s="202">
        <v>214.1</v>
      </c>
      <c r="M23" s="202">
        <v>0</v>
      </c>
      <c r="N23" s="202">
        <v>0</v>
      </c>
      <c r="O23" s="209">
        <v>0</v>
      </c>
      <c r="P23" s="209">
        <v>0</v>
      </c>
      <c r="Q23" s="209">
        <v>0</v>
      </c>
      <c r="R23" s="209">
        <v>0</v>
      </c>
    </row>
    <row r="24" ht="24.95" customHeight="1" spans="1:18">
      <c r="A24" s="197" t="s">
        <v>141</v>
      </c>
      <c r="B24" s="197" t="s">
        <v>150</v>
      </c>
      <c r="C24" s="198"/>
      <c r="D24" s="197"/>
      <c r="E24" s="199" t="s">
        <v>151</v>
      </c>
      <c r="F24" s="202">
        <v>55.7163</v>
      </c>
      <c r="G24" s="202">
        <v>55.7163</v>
      </c>
      <c r="H24" s="202">
        <v>55.7163</v>
      </c>
      <c r="I24" s="202">
        <v>0</v>
      </c>
      <c r="J24" s="202">
        <v>0</v>
      </c>
      <c r="K24" s="202">
        <v>0</v>
      </c>
      <c r="L24" s="202">
        <v>0</v>
      </c>
      <c r="M24" s="202">
        <v>0</v>
      </c>
      <c r="N24" s="202">
        <v>0</v>
      </c>
      <c r="O24" s="209">
        <v>0</v>
      </c>
      <c r="P24" s="209">
        <v>0</v>
      </c>
      <c r="Q24" s="209">
        <v>0</v>
      </c>
      <c r="R24" s="209">
        <v>0</v>
      </c>
    </row>
    <row r="25" ht="24.95" customHeight="1" spans="1:18">
      <c r="A25" s="197" t="s">
        <v>143</v>
      </c>
      <c r="B25" s="197" t="s">
        <v>152</v>
      </c>
      <c r="C25" s="198" t="s">
        <v>150</v>
      </c>
      <c r="D25" s="197" t="s">
        <v>121</v>
      </c>
      <c r="E25" s="199" t="s">
        <v>153</v>
      </c>
      <c r="F25" s="202">
        <v>55.7163</v>
      </c>
      <c r="G25" s="202">
        <v>55.7163</v>
      </c>
      <c r="H25" s="202">
        <v>55.7163</v>
      </c>
      <c r="I25" s="202">
        <v>0</v>
      </c>
      <c r="J25" s="202">
        <v>0</v>
      </c>
      <c r="K25" s="202">
        <v>0</v>
      </c>
      <c r="L25" s="202">
        <v>0</v>
      </c>
      <c r="M25" s="202">
        <v>0</v>
      </c>
      <c r="N25" s="202">
        <v>0</v>
      </c>
      <c r="O25" s="209">
        <v>0</v>
      </c>
      <c r="P25" s="209">
        <v>0</v>
      </c>
      <c r="Q25" s="209">
        <v>0</v>
      </c>
      <c r="R25" s="209">
        <v>0</v>
      </c>
    </row>
    <row r="26" ht="24.95" customHeight="1" spans="1:18">
      <c r="A26" s="197" t="s">
        <v>139</v>
      </c>
      <c r="B26" s="197" t="s">
        <v>126</v>
      </c>
      <c r="C26" s="197"/>
      <c r="D26" s="197"/>
      <c r="E26" s="199" t="s">
        <v>154</v>
      </c>
      <c r="F26" s="202">
        <v>200</v>
      </c>
      <c r="G26" s="202"/>
      <c r="H26" s="202"/>
      <c r="I26" s="202"/>
      <c r="J26" s="202"/>
      <c r="K26" s="202">
        <v>200</v>
      </c>
      <c r="L26" s="202">
        <v>200</v>
      </c>
      <c r="M26" s="202"/>
      <c r="N26" s="202"/>
      <c r="O26" s="209"/>
      <c r="P26" s="209"/>
      <c r="Q26" s="209"/>
      <c r="R26" s="209"/>
    </row>
    <row r="27" ht="24.95" customHeight="1" spans="1:18">
      <c r="A27" s="197" t="s">
        <v>139</v>
      </c>
      <c r="B27" s="197" t="s">
        <v>126</v>
      </c>
      <c r="C27" s="197" t="s">
        <v>120</v>
      </c>
      <c r="D27" s="197" t="s">
        <v>121</v>
      </c>
      <c r="E27" s="199" t="s">
        <v>154</v>
      </c>
      <c r="F27" s="202">
        <v>200</v>
      </c>
      <c r="G27" s="202"/>
      <c r="H27" s="202"/>
      <c r="I27" s="202"/>
      <c r="J27" s="202"/>
      <c r="K27" s="202">
        <v>200</v>
      </c>
      <c r="L27" s="202">
        <v>200</v>
      </c>
      <c r="M27" s="202"/>
      <c r="N27" s="202"/>
      <c r="O27" s="209"/>
      <c r="P27" s="209"/>
      <c r="Q27" s="209"/>
      <c r="R27" s="209"/>
    </row>
    <row r="28" ht="24.95" customHeight="1" spans="1:18">
      <c r="A28" s="197" t="s">
        <v>155</v>
      </c>
      <c r="B28" s="197"/>
      <c r="C28" s="198"/>
      <c r="D28" s="197"/>
      <c r="E28" s="199" t="s">
        <v>156</v>
      </c>
      <c r="F28" s="200">
        <v>44</v>
      </c>
      <c r="G28" s="200">
        <v>0</v>
      </c>
      <c r="H28" s="201">
        <v>0</v>
      </c>
      <c r="I28" s="201">
        <v>0</v>
      </c>
      <c r="J28" s="207">
        <v>0</v>
      </c>
      <c r="K28" s="200">
        <v>44</v>
      </c>
      <c r="L28" s="205">
        <v>44</v>
      </c>
      <c r="M28" s="208">
        <v>0</v>
      </c>
      <c r="N28" s="202">
        <v>0</v>
      </c>
      <c r="O28" s="209">
        <v>0</v>
      </c>
      <c r="P28" s="209">
        <v>0</v>
      </c>
      <c r="Q28" s="209">
        <v>0</v>
      </c>
      <c r="R28" s="209">
        <v>0</v>
      </c>
    </row>
    <row r="29" ht="24.95" customHeight="1" spans="1:18">
      <c r="A29" s="197" t="s">
        <v>157</v>
      </c>
      <c r="B29" s="197" t="s">
        <v>158</v>
      </c>
      <c r="C29" s="198"/>
      <c r="D29" s="197"/>
      <c r="E29" s="199" t="s">
        <v>159</v>
      </c>
      <c r="F29" s="200">
        <v>24</v>
      </c>
      <c r="G29" s="200">
        <v>0</v>
      </c>
      <c r="H29" s="201">
        <v>0</v>
      </c>
      <c r="I29" s="201">
        <v>0</v>
      </c>
      <c r="J29" s="207">
        <v>0</v>
      </c>
      <c r="K29" s="200">
        <v>24</v>
      </c>
      <c r="L29" s="205">
        <v>24</v>
      </c>
      <c r="M29" s="208">
        <v>0</v>
      </c>
      <c r="N29" s="202">
        <v>0</v>
      </c>
      <c r="O29" s="209">
        <v>0</v>
      </c>
      <c r="P29" s="209">
        <v>0</v>
      </c>
      <c r="Q29" s="209">
        <v>0</v>
      </c>
      <c r="R29" s="209">
        <v>0</v>
      </c>
    </row>
    <row r="30" ht="24.95" customHeight="1" spans="1:18">
      <c r="A30" s="197" t="s">
        <v>160</v>
      </c>
      <c r="B30" s="197" t="s">
        <v>161</v>
      </c>
      <c r="C30" s="198" t="s">
        <v>126</v>
      </c>
      <c r="D30" s="197" t="s">
        <v>121</v>
      </c>
      <c r="E30" s="199" t="s">
        <v>162</v>
      </c>
      <c r="F30" s="200">
        <v>24</v>
      </c>
      <c r="G30" s="200">
        <v>0</v>
      </c>
      <c r="H30" s="201">
        <v>0</v>
      </c>
      <c r="I30" s="201">
        <v>0</v>
      </c>
      <c r="J30" s="207">
        <v>0</v>
      </c>
      <c r="K30" s="200">
        <v>24</v>
      </c>
      <c r="L30" s="205">
        <v>24</v>
      </c>
      <c r="M30" s="208">
        <v>0</v>
      </c>
      <c r="N30" s="202">
        <v>0</v>
      </c>
      <c r="O30" s="209">
        <v>0</v>
      </c>
      <c r="P30" s="209">
        <v>0</v>
      </c>
      <c r="Q30" s="209">
        <v>0</v>
      </c>
      <c r="R30" s="209">
        <v>0</v>
      </c>
    </row>
    <row r="31" ht="24.95" customHeight="1" spans="1:18">
      <c r="A31" s="197" t="s">
        <v>157</v>
      </c>
      <c r="B31" s="197" t="s">
        <v>163</v>
      </c>
      <c r="C31" s="198"/>
      <c r="D31" s="197"/>
      <c r="E31" s="199" t="s">
        <v>164</v>
      </c>
      <c r="F31" s="200">
        <v>20</v>
      </c>
      <c r="G31" s="200">
        <v>0</v>
      </c>
      <c r="H31" s="201">
        <v>0</v>
      </c>
      <c r="I31" s="201">
        <v>0</v>
      </c>
      <c r="J31" s="207">
        <v>0</v>
      </c>
      <c r="K31" s="200">
        <v>20</v>
      </c>
      <c r="L31" s="205">
        <v>20</v>
      </c>
      <c r="M31" s="208">
        <v>0</v>
      </c>
      <c r="N31" s="202">
        <v>0</v>
      </c>
      <c r="O31" s="209">
        <v>0</v>
      </c>
      <c r="P31" s="209">
        <v>0</v>
      </c>
      <c r="Q31" s="209">
        <v>0</v>
      </c>
      <c r="R31" s="209">
        <v>0</v>
      </c>
    </row>
    <row r="32" ht="24.95" customHeight="1" spans="1:18">
      <c r="A32" s="197" t="s">
        <v>160</v>
      </c>
      <c r="B32" s="197" t="s">
        <v>165</v>
      </c>
      <c r="C32" s="198" t="s">
        <v>126</v>
      </c>
      <c r="D32" s="197" t="s">
        <v>121</v>
      </c>
      <c r="E32" s="199" t="s">
        <v>166</v>
      </c>
      <c r="F32" s="200">
        <v>20</v>
      </c>
      <c r="G32" s="200">
        <v>0</v>
      </c>
      <c r="H32" s="201">
        <v>0</v>
      </c>
      <c r="I32" s="201">
        <v>0</v>
      </c>
      <c r="J32" s="207">
        <v>0</v>
      </c>
      <c r="K32" s="200">
        <v>20</v>
      </c>
      <c r="L32" s="205">
        <v>20</v>
      </c>
      <c r="M32" s="208">
        <v>0</v>
      </c>
      <c r="N32" s="202">
        <v>0</v>
      </c>
      <c r="O32" s="209">
        <v>0</v>
      </c>
      <c r="P32" s="209">
        <v>0</v>
      </c>
      <c r="Q32" s="209">
        <v>0</v>
      </c>
      <c r="R32" s="209">
        <v>0</v>
      </c>
    </row>
    <row r="33" ht="24.95" customHeight="1" spans="1:18">
      <c r="A33" s="197" t="s">
        <v>167</v>
      </c>
      <c r="B33" s="197"/>
      <c r="C33" s="198"/>
      <c r="D33" s="197"/>
      <c r="E33" s="199" t="s">
        <v>168</v>
      </c>
      <c r="F33" s="200">
        <f>161.2+F36</f>
        <v>461.2</v>
      </c>
      <c r="G33" s="200">
        <v>0</v>
      </c>
      <c r="H33" s="201">
        <v>0</v>
      </c>
      <c r="I33" s="201">
        <v>0</v>
      </c>
      <c r="J33" s="207">
        <v>0</v>
      </c>
      <c r="K33" s="200">
        <f>161.2+K36</f>
        <v>461.2</v>
      </c>
      <c r="L33" s="200">
        <f>161.2+L36</f>
        <v>461.2</v>
      </c>
      <c r="M33" s="208">
        <v>0</v>
      </c>
      <c r="N33" s="202">
        <v>0</v>
      </c>
      <c r="O33" s="209">
        <v>0</v>
      </c>
      <c r="P33" s="209">
        <v>0</v>
      </c>
      <c r="Q33" s="209">
        <v>0</v>
      </c>
      <c r="R33" s="209">
        <v>0</v>
      </c>
    </row>
    <row r="34" ht="24.95" customHeight="1" spans="1:18">
      <c r="A34" s="197" t="s">
        <v>169</v>
      </c>
      <c r="B34" s="197" t="s">
        <v>120</v>
      </c>
      <c r="C34" s="198"/>
      <c r="D34" s="197"/>
      <c r="E34" s="199" t="s">
        <v>170</v>
      </c>
      <c r="F34" s="200">
        <v>161.2</v>
      </c>
      <c r="G34" s="200">
        <v>0</v>
      </c>
      <c r="H34" s="201">
        <v>0</v>
      </c>
      <c r="I34" s="201">
        <v>0</v>
      </c>
      <c r="J34" s="207">
        <v>0</v>
      </c>
      <c r="K34" s="200">
        <v>161.2</v>
      </c>
      <c r="L34" s="205">
        <v>161.2</v>
      </c>
      <c r="M34" s="208">
        <v>0</v>
      </c>
      <c r="N34" s="202">
        <v>0</v>
      </c>
      <c r="O34" s="209">
        <v>0</v>
      </c>
      <c r="P34" s="209">
        <v>0</v>
      </c>
      <c r="Q34" s="209">
        <v>0</v>
      </c>
      <c r="R34" s="209">
        <v>0</v>
      </c>
    </row>
    <row r="35" ht="24.95" customHeight="1" spans="1:18">
      <c r="A35" s="197" t="s">
        <v>171</v>
      </c>
      <c r="B35" s="197" t="s">
        <v>144</v>
      </c>
      <c r="C35" s="198" t="s">
        <v>172</v>
      </c>
      <c r="D35" s="197" t="s">
        <v>121</v>
      </c>
      <c r="E35" s="199" t="s">
        <v>173</v>
      </c>
      <c r="F35" s="200">
        <v>161.2</v>
      </c>
      <c r="G35" s="200">
        <v>0</v>
      </c>
      <c r="H35" s="201">
        <v>0</v>
      </c>
      <c r="I35" s="201">
        <v>0</v>
      </c>
      <c r="J35" s="207">
        <v>0</v>
      </c>
      <c r="K35" s="200">
        <v>161.2</v>
      </c>
      <c r="L35" s="205">
        <v>161.2</v>
      </c>
      <c r="M35" s="208">
        <v>0</v>
      </c>
      <c r="N35" s="202">
        <v>0</v>
      </c>
      <c r="O35" s="209">
        <v>0</v>
      </c>
      <c r="P35" s="209">
        <v>0</v>
      </c>
      <c r="Q35" s="209">
        <v>0</v>
      </c>
      <c r="R35" s="209">
        <v>0</v>
      </c>
    </row>
    <row r="36" ht="24.95" customHeight="1" spans="1:18">
      <c r="A36" s="197" t="s">
        <v>174</v>
      </c>
      <c r="B36" s="197" t="s">
        <v>126</v>
      </c>
      <c r="C36" s="198"/>
      <c r="D36" s="197"/>
      <c r="E36" s="199" t="s">
        <v>175</v>
      </c>
      <c r="F36" s="204">
        <v>300</v>
      </c>
      <c r="G36" s="200"/>
      <c r="H36" s="201"/>
      <c r="I36" s="201"/>
      <c r="J36" s="207"/>
      <c r="K36" s="210">
        <v>300</v>
      </c>
      <c r="L36" s="204">
        <v>300</v>
      </c>
      <c r="M36" s="208"/>
      <c r="N36" s="202"/>
      <c r="O36" s="209"/>
      <c r="P36" s="209"/>
      <c r="Q36" s="209"/>
      <c r="R36" s="209"/>
    </row>
    <row r="37" ht="24.95" customHeight="1" spans="1:18">
      <c r="A37" s="197" t="s">
        <v>171</v>
      </c>
      <c r="B37" s="197" t="s">
        <v>126</v>
      </c>
      <c r="C37" s="198" t="s">
        <v>126</v>
      </c>
      <c r="D37" s="197" t="s">
        <v>121</v>
      </c>
      <c r="E37" s="199" t="s">
        <v>176</v>
      </c>
      <c r="F37" s="205">
        <v>300</v>
      </c>
      <c r="G37" s="200">
        <v>0</v>
      </c>
      <c r="H37" s="201">
        <v>0</v>
      </c>
      <c r="I37" s="201">
        <v>0</v>
      </c>
      <c r="J37" s="207">
        <v>0</v>
      </c>
      <c r="K37" s="200">
        <v>300</v>
      </c>
      <c r="L37" s="205">
        <v>300</v>
      </c>
      <c r="M37" s="208">
        <v>0</v>
      </c>
      <c r="N37" s="202">
        <v>0</v>
      </c>
      <c r="O37" s="209">
        <v>0</v>
      </c>
      <c r="P37" s="209">
        <v>0</v>
      </c>
      <c r="Q37" s="209">
        <v>0</v>
      </c>
      <c r="R37" s="209">
        <v>0</v>
      </c>
    </row>
    <row r="38" ht="24.95" customHeight="1"/>
    <row r="39" ht="24.95" customHeight="1"/>
  </sheetData>
  <sheetProtection formatCells="0" formatColumns="0" formatRows="0"/>
  <mergeCells count="15">
    <mergeCell ref="A2:R2"/>
    <mergeCell ref="A4:C4"/>
    <mergeCell ref="D4:D5"/>
    <mergeCell ref="E4:E5"/>
    <mergeCell ref="F4:F5"/>
    <mergeCell ref="H4:H5"/>
    <mergeCell ref="I4:I5"/>
    <mergeCell ref="J4:J5"/>
    <mergeCell ref="L4:L5"/>
    <mergeCell ref="M4:M5"/>
    <mergeCell ref="N4:N5"/>
    <mergeCell ref="O4:O5"/>
    <mergeCell ref="P4:P5"/>
    <mergeCell ref="Q4:Q5"/>
    <mergeCell ref="R4:R5"/>
  </mergeCells>
  <printOptions horizontalCentered="1"/>
  <pageMargins left="0.75" right="0.75" top="1" bottom="1" header="0.51" footer="0.51"/>
  <pageSetup paperSize="9" scale="75" orientation="landscape" verticalDpi="180"/>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
  <sheetViews>
    <sheetView showGridLines="0" showZeros="0" workbookViewId="0">
      <selection activeCell="E8" sqref="E8"/>
    </sheetView>
  </sheetViews>
  <sheetFormatPr defaultColWidth="9" defaultRowHeight="13.5" outlineLevelRow="7"/>
  <cols>
    <col min="1" max="1" width="12.5" customWidth="1"/>
    <col min="2" max="2" width="17.375" customWidth="1"/>
    <col min="5" max="5" width="10.375" customWidth="1"/>
  </cols>
  <sheetData>
    <row r="1" customHeight="1" spans="1:11">
      <c r="A1" s="160"/>
      <c r="B1" s="161"/>
      <c r="C1" s="161"/>
      <c r="D1" s="162"/>
      <c r="E1" s="162"/>
      <c r="F1" s="162"/>
      <c r="G1" s="162"/>
      <c r="H1" s="162"/>
      <c r="I1" s="162"/>
      <c r="J1" s="162"/>
      <c r="K1" s="167"/>
    </row>
    <row r="2" ht="18.75" customHeight="1" spans="1:11">
      <c r="A2" s="163" t="s">
        <v>177</v>
      </c>
      <c r="B2" s="163"/>
      <c r="C2" s="163"/>
      <c r="D2" s="163"/>
      <c r="E2" s="163"/>
      <c r="F2" s="163"/>
      <c r="G2" s="163"/>
      <c r="H2" s="163"/>
      <c r="I2" s="163"/>
      <c r="J2" s="163"/>
      <c r="K2" s="163"/>
    </row>
    <row r="3" ht="27" customHeight="1" spans="1:11">
      <c r="A3" s="164" t="s">
        <v>91</v>
      </c>
      <c r="B3" s="165"/>
      <c r="C3" s="166"/>
      <c r="D3" s="167"/>
      <c r="E3" s="167"/>
      <c r="F3" s="167"/>
      <c r="G3" s="167"/>
      <c r="H3" s="167"/>
      <c r="I3" s="167"/>
      <c r="J3" s="167"/>
      <c r="K3" s="167" t="s">
        <v>57</v>
      </c>
    </row>
    <row r="4" customHeight="1" spans="1:11">
      <c r="A4" s="168" t="s">
        <v>93</v>
      </c>
      <c r="B4" s="168" t="s">
        <v>178</v>
      </c>
      <c r="C4" s="168" t="s">
        <v>60</v>
      </c>
      <c r="D4" s="169" t="s">
        <v>179</v>
      </c>
      <c r="E4" s="170"/>
      <c r="F4" s="171" t="s">
        <v>180</v>
      </c>
      <c r="G4" s="172" t="s">
        <v>181</v>
      </c>
      <c r="H4" s="168" t="s">
        <v>182</v>
      </c>
      <c r="I4" s="168" t="s">
        <v>183</v>
      </c>
      <c r="J4" s="168" t="s">
        <v>184</v>
      </c>
      <c r="K4" s="181" t="s">
        <v>185</v>
      </c>
    </row>
    <row r="5" ht="35.1" customHeight="1" spans="1:11">
      <c r="A5" s="168"/>
      <c r="B5" s="168"/>
      <c r="C5" s="172"/>
      <c r="D5" s="173" t="s">
        <v>186</v>
      </c>
      <c r="E5" s="174" t="s">
        <v>187</v>
      </c>
      <c r="F5" s="171"/>
      <c r="G5" s="172"/>
      <c r="H5" s="168"/>
      <c r="I5" s="168"/>
      <c r="J5" s="168"/>
      <c r="K5" s="181"/>
    </row>
    <row r="6" ht="21.95" customHeight="1" spans="1:11">
      <c r="A6" s="175" t="s">
        <v>112</v>
      </c>
      <c r="B6" s="175" t="s">
        <v>112</v>
      </c>
      <c r="C6" s="175">
        <v>1</v>
      </c>
      <c r="D6" s="176">
        <v>2</v>
      </c>
      <c r="E6" s="175">
        <v>3</v>
      </c>
      <c r="F6" s="175">
        <v>4</v>
      </c>
      <c r="G6" s="175">
        <v>5</v>
      </c>
      <c r="H6" s="175">
        <v>6</v>
      </c>
      <c r="I6" s="175">
        <v>7</v>
      </c>
      <c r="J6" s="175">
        <v>8</v>
      </c>
      <c r="K6" s="175">
        <v>9</v>
      </c>
    </row>
    <row r="7" s="73" customFormat="1" customHeight="1" spans="1:11">
      <c r="A7" s="177"/>
      <c r="B7" s="178" t="s">
        <v>60</v>
      </c>
      <c r="C7" s="179">
        <f>2286.96+1065.6</f>
        <v>3352.56</v>
      </c>
      <c r="D7" s="72">
        <v>0</v>
      </c>
      <c r="E7" s="179">
        <f>2286.96+1065.6</f>
        <v>3352.56</v>
      </c>
      <c r="F7" s="180">
        <v>0</v>
      </c>
      <c r="G7" s="180">
        <v>0</v>
      </c>
      <c r="H7" s="180">
        <v>0</v>
      </c>
      <c r="I7" s="180">
        <v>0</v>
      </c>
      <c r="J7" s="182">
        <v>0</v>
      </c>
      <c r="K7" s="183">
        <v>0</v>
      </c>
    </row>
    <row r="8" customHeight="1" spans="1:11">
      <c r="A8" s="177" t="s">
        <v>121</v>
      </c>
      <c r="B8" s="178" t="s">
        <v>188</v>
      </c>
      <c r="C8" s="179">
        <f>2286.96+1065.6</f>
        <v>3352.56</v>
      </c>
      <c r="D8" s="72">
        <v>0</v>
      </c>
      <c r="E8" s="179">
        <f>2286.96+1065.6</f>
        <v>3352.56</v>
      </c>
      <c r="F8" s="180">
        <v>0</v>
      </c>
      <c r="G8" s="180">
        <v>0</v>
      </c>
      <c r="H8" s="180">
        <v>0</v>
      </c>
      <c r="I8" s="180">
        <v>0</v>
      </c>
      <c r="J8" s="182">
        <v>0</v>
      </c>
      <c r="K8" s="183">
        <v>0</v>
      </c>
    </row>
  </sheetData>
  <sheetProtection formatCells="0" formatColumns="0" formatRows="0"/>
  <mergeCells count="9">
    <mergeCell ref="A4:A5"/>
    <mergeCell ref="B4:B5"/>
    <mergeCell ref="C4:C5"/>
    <mergeCell ref="F4:F5"/>
    <mergeCell ref="G4:G5"/>
    <mergeCell ref="H4:H5"/>
    <mergeCell ref="I4:I5"/>
    <mergeCell ref="J4:J5"/>
    <mergeCell ref="K4:K5"/>
  </mergeCells>
  <printOptions horizontalCentered="1"/>
  <pageMargins left="0.75" right="0.75" top="1" bottom="1" header="0.51" footer="0.51"/>
  <pageSetup paperSize="9" orientation="landscape" verticalDpi="18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9"/>
  <sheetViews>
    <sheetView showGridLines="0" showZeros="0" topLeftCell="A22" workbookViewId="0">
      <selection activeCell="G19" sqref="G19"/>
    </sheetView>
  </sheetViews>
  <sheetFormatPr defaultColWidth="9" defaultRowHeight="13.5"/>
  <cols>
    <col min="4" max="4" width="24.75" customWidth="1"/>
    <col min="5" max="5" width="12" customWidth="1"/>
    <col min="6" max="6" width="10.625" customWidth="1"/>
    <col min="7" max="7" width="10.375"/>
  </cols>
  <sheetData>
    <row r="1" ht="20.25" customHeight="1" spans="1:10">
      <c r="A1" s="74"/>
      <c r="B1" s="75"/>
      <c r="C1" s="75"/>
      <c r="D1" s="75"/>
      <c r="E1" s="75"/>
      <c r="F1" s="75"/>
      <c r="G1" s="75"/>
      <c r="H1" s="75"/>
      <c r="I1" s="75"/>
      <c r="J1" s="75"/>
    </row>
    <row r="2" ht="25.5" customHeight="1" spans="1:10">
      <c r="A2" s="76" t="s">
        <v>189</v>
      </c>
      <c r="B2" s="76"/>
      <c r="C2" s="76"/>
      <c r="D2" s="76"/>
      <c r="E2" s="76"/>
      <c r="F2" s="76"/>
      <c r="G2" s="76"/>
      <c r="H2" s="76"/>
      <c r="I2" s="76"/>
      <c r="J2" s="76"/>
    </row>
    <row r="3" ht="14.25" customHeight="1" spans="1:10">
      <c r="A3" s="75" t="s">
        <v>91</v>
      </c>
      <c r="B3" s="75"/>
      <c r="C3" s="75"/>
      <c r="D3" s="75"/>
      <c r="E3" s="75"/>
      <c r="F3" s="75"/>
      <c r="G3" s="75"/>
      <c r="H3" s="75"/>
      <c r="I3" s="75"/>
      <c r="J3" s="159" t="s">
        <v>57</v>
      </c>
    </row>
    <row r="4" ht="21" customHeight="1" spans="1:10">
      <c r="A4" s="79" t="s">
        <v>92</v>
      </c>
      <c r="B4" s="79"/>
      <c r="C4" s="79"/>
      <c r="D4" s="79" t="s">
        <v>94</v>
      </c>
      <c r="E4" s="80" t="s">
        <v>190</v>
      </c>
      <c r="F4" s="79" t="s">
        <v>96</v>
      </c>
      <c r="G4" s="79" t="s">
        <v>100</v>
      </c>
      <c r="H4" s="154" t="s">
        <v>104</v>
      </c>
      <c r="I4" s="154" t="s">
        <v>105</v>
      </c>
      <c r="J4" s="154" t="s">
        <v>106</v>
      </c>
    </row>
    <row r="5" ht="30.95" customHeight="1" spans="1:10">
      <c r="A5" s="79" t="s">
        <v>108</v>
      </c>
      <c r="B5" s="79" t="s">
        <v>109</v>
      </c>
      <c r="C5" s="79" t="s">
        <v>110</v>
      </c>
      <c r="D5" s="79"/>
      <c r="E5" s="80"/>
      <c r="F5" s="79"/>
      <c r="G5" s="79"/>
      <c r="H5" s="154"/>
      <c r="I5" s="154"/>
      <c r="J5" s="154"/>
    </row>
    <row r="6" ht="26.1" customHeight="1" spans="1:10">
      <c r="A6" s="79" t="s">
        <v>112</v>
      </c>
      <c r="B6" s="79" t="s">
        <v>112</v>
      </c>
      <c r="C6" s="79" t="s">
        <v>112</v>
      </c>
      <c r="D6" s="79" t="s">
        <v>112</v>
      </c>
      <c r="E6" s="155">
        <v>1</v>
      </c>
      <c r="F6" s="79">
        <v>2</v>
      </c>
      <c r="G6" s="79">
        <v>3</v>
      </c>
      <c r="H6" s="79">
        <v>4</v>
      </c>
      <c r="I6" s="79">
        <v>5</v>
      </c>
      <c r="J6" s="79">
        <v>6</v>
      </c>
    </row>
    <row r="7" s="73" customFormat="1" ht="30" customHeight="1" spans="1:10">
      <c r="A7" s="156"/>
      <c r="B7" s="156"/>
      <c r="C7" s="156"/>
      <c r="D7" s="157" t="s">
        <v>60</v>
      </c>
      <c r="E7" s="82">
        <f>2286.9636+G11+G12+G17+G27+G36</f>
        <v>3352.5636</v>
      </c>
      <c r="F7" s="82">
        <v>1679.0136</v>
      </c>
      <c r="G7" s="82">
        <f>607.95+G11+G12+G17+G27+G36</f>
        <v>1673.55</v>
      </c>
      <c r="H7" s="82">
        <v>0</v>
      </c>
      <c r="I7" s="82">
        <v>0</v>
      </c>
      <c r="J7" s="82">
        <v>0</v>
      </c>
    </row>
    <row r="8" ht="30" customHeight="1" spans="1:10">
      <c r="A8" s="156" t="s">
        <v>113</v>
      </c>
      <c r="B8" s="156"/>
      <c r="C8" s="156"/>
      <c r="D8" s="157" t="s">
        <v>191</v>
      </c>
      <c r="E8" s="82">
        <f>1651.9473+E11+E12+E17</f>
        <v>2217.5473</v>
      </c>
      <c r="F8" s="82">
        <v>1623.2973</v>
      </c>
      <c r="G8" s="82">
        <f>28.65+G11+G12+G17</f>
        <v>594.25</v>
      </c>
      <c r="H8" s="82">
        <v>0</v>
      </c>
      <c r="I8" s="82">
        <v>0</v>
      </c>
      <c r="J8" s="82">
        <v>0</v>
      </c>
    </row>
    <row r="9" ht="30" customHeight="1" spans="1:10">
      <c r="A9" s="156" t="s">
        <v>115</v>
      </c>
      <c r="B9" s="156" t="s">
        <v>116</v>
      </c>
      <c r="C9" s="156"/>
      <c r="D9" s="158" t="s">
        <v>117</v>
      </c>
      <c r="E9" s="82">
        <f>1623.2973+E11+E12</f>
        <v>2023.2973</v>
      </c>
      <c r="F9" s="82">
        <v>1623.2973</v>
      </c>
      <c r="G9" s="82">
        <f>G11+G12</f>
        <v>400</v>
      </c>
      <c r="H9" s="82">
        <v>0</v>
      </c>
      <c r="I9" s="82">
        <v>0</v>
      </c>
      <c r="J9" s="82">
        <v>0</v>
      </c>
    </row>
    <row r="10" ht="30" customHeight="1" spans="1:10">
      <c r="A10" s="156" t="s">
        <v>118</v>
      </c>
      <c r="B10" s="156" t="s">
        <v>119</v>
      </c>
      <c r="C10" s="156" t="s">
        <v>120</v>
      </c>
      <c r="D10" s="158" t="s">
        <v>122</v>
      </c>
      <c r="E10" s="82">
        <v>1623.2973</v>
      </c>
      <c r="F10" s="82">
        <v>1623.2973</v>
      </c>
      <c r="G10" s="82">
        <v>0</v>
      </c>
      <c r="H10" s="82">
        <v>0</v>
      </c>
      <c r="I10" s="82">
        <v>0</v>
      </c>
      <c r="J10" s="82">
        <v>0</v>
      </c>
    </row>
    <row r="11" ht="30" customHeight="1" spans="1:10">
      <c r="A11" s="156" t="s">
        <v>118</v>
      </c>
      <c r="B11" s="156" t="s">
        <v>119</v>
      </c>
      <c r="C11" s="156" t="s">
        <v>123</v>
      </c>
      <c r="D11" s="157" t="s">
        <v>124</v>
      </c>
      <c r="E11" s="82">
        <v>200</v>
      </c>
      <c r="F11" s="82"/>
      <c r="G11" s="82">
        <v>200</v>
      </c>
      <c r="H11" s="82"/>
      <c r="I11" s="82"/>
      <c r="J11" s="82"/>
    </row>
    <row r="12" ht="30" customHeight="1" spans="1:10">
      <c r="A12" s="156" t="s">
        <v>125</v>
      </c>
      <c r="B12" s="156" t="s">
        <v>119</v>
      </c>
      <c r="C12" s="156" t="s">
        <v>126</v>
      </c>
      <c r="D12" s="158" t="s">
        <v>127</v>
      </c>
      <c r="E12" s="82">
        <v>200</v>
      </c>
      <c r="F12" s="82"/>
      <c r="G12" s="82">
        <v>200</v>
      </c>
      <c r="H12" s="82"/>
      <c r="I12" s="82"/>
      <c r="J12" s="82"/>
    </row>
    <row r="13" ht="30" customHeight="1" spans="1:10">
      <c r="A13" s="156" t="s">
        <v>115</v>
      </c>
      <c r="B13" s="156" t="s">
        <v>128</v>
      </c>
      <c r="C13" s="156"/>
      <c r="D13" s="157" t="s">
        <v>129</v>
      </c>
      <c r="E13" s="82">
        <v>9</v>
      </c>
      <c r="F13" s="82">
        <v>0</v>
      </c>
      <c r="G13" s="82">
        <v>9</v>
      </c>
      <c r="H13" s="82">
        <v>0</v>
      </c>
      <c r="I13" s="82">
        <v>0</v>
      </c>
      <c r="J13" s="82">
        <v>0</v>
      </c>
    </row>
    <row r="14" ht="30" customHeight="1" spans="1:10">
      <c r="A14" s="156" t="s">
        <v>118</v>
      </c>
      <c r="B14" s="156" t="s">
        <v>130</v>
      </c>
      <c r="C14" s="156" t="s">
        <v>131</v>
      </c>
      <c r="D14" s="157" t="s">
        <v>132</v>
      </c>
      <c r="E14" s="82">
        <v>9</v>
      </c>
      <c r="F14" s="82">
        <v>0</v>
      </c>
      <c r="G14" s="82">
        <v>9</v>
      </c>
      <c r="H14" s="82">
        <v>0</v>
      </c>
      <c r="I14" s="82">
        <v>0</v>
      </c>
      <c r="J14" s="82">
        <v>0</v>
      </c>
    </row>
    <row r="15" ht="30" customHeight="1" spans="1:10">
      <c r="A15" s="156" t="s">
        <v>115</v>
      </c>
      <c r="B15" s="156" t="s">
        <v>133</v>
      </c>
      <c r="C15" s="156"/>
      <c r="D15" s="157" t="s">
        <v>134</v>
      </c>
      <c r="E15" s="82">
        <v>19.65</v>
      </c>
      <c r="F15" s="82">
        <v>0</v>
      </c>
      <c r="G15" s="82">
        <v>19.65</v>
      </c>
      <c r="H15" s="82">
        <v>0</v>
      </c>
      <c r="I15" s="82">
        <v>0</v>
      </c>
      <c r="J15" s="82">
        <v>0</v>
      </c>
    </row>
    <row r="16" ht="30" customHeight="1" spans="1:10">
      <c r="A16" s="156" t="s">
        <v>118</v>
      </c>
      <c r="B16" s="156" t="s">
        <v>135</v>
      </c>
      <c r="C16" s="156" t="s">
        <v>126</v>
      </c>
      <c r="D16" s="157" t="s">
        <v>136</v>
      </c>
      <c r="E16" s="82">
        <v>19.65</v>
      </c>
      <c r="F16" s="82">
        <v>0</v>
      </c>
      <c r="G16" s="82">
        <v>19.65</v>
      </c>
      <c r="H16" s="82">
        <v>0</v>
      </c>
      <c r="I16" s="82">
        <v>0</v>
      </c>
      <c r="J16" s="82">
        <v>0</v>
      </c>
    </row>
    <row r="17" ht="30" customHeight="1" spans="1:10">
      <c r="A17" s="156" t="s">
        <v>113</v>
      </c>
      <c r="B17" s="156" t="s">
        <v>126</v>
      </c>
      <c r="C17" s="156"/>
      <c r="D17" s="157" t="s">
        <v>192</v>
      </c>
      <c r="E17" s="82">
        <v>165.6</v>
      </c>
      <c r="F17" s="82"/>
      <c r="G17" s="82">
        <v>165.6</v>
      </c>
      <c r="H17" s="82"/>
      <c r="I17" s="82"/>
      <c r="J17" s="82"/>
    </row>
    <row r="18" ht="30" customHeight="1" spans="1:10">
      <c r="A18" s="156" t="s">
        <v>113</v>
      </c>
      <c r="B18" s="156" t="s">
        <v>126</v>
      </c>
      <c r="C18" s="156" t="s">
        <v>126</v>
      </c>
      <c r="D18" s="157" t="s">
        <v>192</v>
      </c>
      <c r="E18" s="82">
        <v>165.6</v>
      </c>
      <c r="F18" s="82"/>
      <c r="G18" s="82">
        <v>165.6</v>
      </c>
      <c r="H18" s="82"/>
      <c r="I18" s="82"/>
      <c r="J18" s="82"/>
    </row>
    <row r="19" ht="30" customHeight="1" spans="1:10">
      <c r="A19" s="156" t="s">
        <v>139</v>
      </c>
      <c r="B19" s="156"/>
      <c r="C19" s="156"/>
      <c r="D19" s="157" t="s">
        <v>193</v>
      </c>
      <c r="E19" s="82">
        <f>429.8163+E26</f>
        <v>629.8163</v>
      </c>
      <c r="F19" s="82">
        <v>55.7163</v>
      </c>
      <c r="G19" s="82">
        <f>374.1+G26</f>
        <v>574.1</v>
      </c>
      <c r="H19" s="82">
        <v>0</v>
      </c>
      <c r="I19" s="82">
        <v>0</v>
      </c>
      <c r="J19" s="82">
        <v>0</v>
      </c>
    </row>
    <row r="20" ht="30" customHeight="1" spans="1:10">
      <c r="A20" s="156" t="s">
        <v>141</v>
      </c>
      <c r="B20" s="156" t="s">
        <v>120</v>
      </c>
      <c r="C20" s="156"/>
      <c r="D20" s="157" t="s">
        <v>142</v>
      </c>
      <c r="E20" s="82">
        <v>160</v>
      </c>
      <c r="F20" s="82">
        <v>0</v>
      </c>
      <c r="G20" s="82">
        <v>160</v>
      </c>
      <c r="H20" s="82">
        <v>0</v>
      </c>
      <c r="I20" s="82">
        <v>0</v>
      </c>
      <c r="J20" s="82">
        <v>0</v>
      </c>
    </row>
    <row r="21" ht="30" customHeight="1" spans="1:10">
      <c r="A21" s="156" t="s">
        <v>143</v>
      </c>
      <c r="B21" s="156" t="s">
        <v>144</v>
      </c>
      <c r="C21" s="156" t="s">
        <v>126</v>
      </c>
      <c r="D21" s="157" t="s">
        <v>145</v>
      </c>
      <c r="E21" s="82">
        <v>160</v>
      </c>
      <c r="F21" s="82">
        <v>0</v>
      </c>
      <c r="G21" s="82">
        <v>160</v>
      </c>
      <c r="H21" s="82">
        <v>0</v>
      </c>
      <c r="I21" s="82">
        <v>0</v>
      </c>
      <c r="J21" s="82">
        <v>0</v>
      </c>
    </row>
    <row r="22" ht="30" customHeight="1" spans="1:10">
      <c r="A22" s="156" t="s">
        <v>141</v>
      </c>
      <c r="B22" s="156" t="s">
        <v>123</v>
      </c>
      <c r="C22" s="156"/>
      <c r="D22" s="157" t="s">
        <v>146</v>
      </c>
      <c r="E22" s="82">
        <v>214.1</v>
      </c>
      <c r="F22" s="82">
        <v>0</v>
      </c>
      <c r="G22" s="82">
        <v>214.1</v>
      </c>
      <c r="H22" s="82">
        <v>0</v>
      </c>
      <c r="I22" s="82">
        <v>0</v>
      </c>
      <c r="J22" s="82">
        <v>0</v>
      </c>
    </row>
    <row r="23" ht="30" customHeight="1" spans="1:10">
      <c r="A23" s="156" t="s">
        <v>143</v>
      </c>
      <c r="B23" s="156" t="s">
        <v>147</v>
      </c>
      <c r="C23" s="156" t="s">
        <v>148</v>
      </c>
      <c r="D23" s="157" t="s">
        <v>149</v>
      </c>
      <c r="E23" s="82">
        <v>214.1</v>
      </c>
      <c r="F23" s="82">
        <v>0</v>
      </c>
      <c r="G23" s="82">
        <v>214.1</v>
      </c>
      <c r="H23" s="82">
        <v>0</v>
      </c>
      <c r="I23" s="82">
        <v>0</v>
      </c>
      <c r="J23" s="82">
        <v>0</v>
      </c>
    </row>
    <row r="24" ht="30" customHeight="1" spans="1:10">
      <c r="A24" s="156" t="s">
        <v>141</v>
      </c>
      <c r="B24" s="156" t="s">
        <v>150</v>
      </c>
      <c r="C24" s="156"/>
      <c r="D24" s="157" t="s">
        <v>151</v>
      </c>
      <c r="E24" s="82">
        <v>55.7163</v>
      </c>
      <c r="F24" s="82">
        <v>55.7163</v>
      </c>
      <c r="G24" s="82">
        <v>0</v>
      </c>
      <c r="H24" s="82">
        <v>0</v>
      </c>
      <c r="I24" s="82">
        <v>0</v>
      </c>
      <c r="J24" s="82">
        <v>0</v>
      </c>
    </row>
    <row r="25" ht="30" customHeight="1" spans="1:10">
      <c r="A25" s="156" t="s">
        <v>143</v>
      </c>
      <c r="B25" s="156" t="s">
        <v>152</v>
      </c>
      <c r="C25" s="156" t="s">
        <v>150</v>
      </c>
      <c r="D25" s="157" t="s">
        <v>153</v>
      </c>
      <c r="E25" s="82">
        <v>55.7163</v>
      </c>
      <c r="F25" s="82">
        <v>55.7163</v>
      </c>
      <c r="G25" s="82">
        <v>0</v>
      </c>
      <c r="H25" s="82">
        <v>0</v>
      </c>
      <c r="I25" s="82">
        <v>0</v>
      </c>
      <c r="J25" s="82">
        <v>0</v>
      </c>
    </row>
    <row r="26" ht="30" customHeight="1" spans="1:10">
      <c r="A26" s="156" t="s">
        <v>139</v>
      </c>
      <c r="B26" s="156" t="s">
        <v>126</v>
      </c>
      <c r="C26" s="156"/>
      <c r="D26" s="157" t="s">
        <v>194</v>
      </c>
      <c r="E26" s="82">
        <v>200</v>
      </c>
      <c r="F26" s="82"/>
      <c r="G26" s="82">
        <v>200</v>
      </c>
      <c r="H26" s="82"/>
      <c r="I26" s="82"/>
      <c r="J26" s="82"/>
    </row>
    <row r="27" ht="30" customHeight="1" spans="1:10">
      <c r="A27" s="156" t="s">
        <v>139</v>
      </c>
      <c r="B27" s="156" t="s">
        <v>126</v>
      </c>
      <c r="C27" s="156" t="s">
        <v>120</v>
      </c>
      <c r="D27" s="157" t="s">
        <v>194</v>
      </c>
      <c r="E27" s="82">
        <v>200</v>
      </c>
      <c r="F27" s="82"/>
      <c r="G27" s="82">
        <v>200</v>
      </c>
      <c r="H27" s="82"/>
      <c r="I27" s="82"/>
      <c r="J27" s="82"/>
    </row>
    <row r="28" ht="30" customHeight="1" spans="1:10">
      <c r="A28" s="156" t="s">
        <v>155</v>
      </c>
      <c r="B28" s="156"/>
      <c r="C28" s="156"/>
      <c r="D28" s="157" t="s">
        <v>195</v>
      </c>
      <c r="E28" s="82">
        <v>44</v>
      </c>
      <c r="F28" s="82">
        <v>0</v>
      </c>
      <c r="G28" s="82">
        <v>44</v>
      </c>
      <c r="H28" s="82">
        <v>0</v>
      </c>
      <c r="I28" s="82">
        <v>0</v>
      </c>
      <c r="J28" s="82">
        <v>0</v>
      </c>
    </row>
    <row r="29" ht="30" customHeight="1" spans="1:10">
      <c r="A29" s="156" t="s">
        <v>157</v>
      </c>
      <c r="B29" s="156" t="s">
        <v>158</v>
      </c>
      <c r="C29" s="156"/>
      <c r="D29" s="157" t="s">
        <v>159</v>
      </c>
      <c r="E29" s="82">
        <v>24</v>
      </c>
      <c r="F29" s="82">
        <v>0</v>
      </c>
      <c r="G29" s="82">
        <v>24</v>
      </c>
      <c r="H29" s="82">
        <v>0</v>
      </c>
      <c r="I29" s="82">
        <v>0</v>
      </c>
      <c r="J29" s="82">
        <v>0</v>
      </c>
    </row>
    <row r="30" ht="30" customHeight="1" spans="1:10">
      <c r="A30" s="156" t="s">
        <v>160</v>
      </c>
      <c r="B30" s="156" t="s">
        <v>161</v>
      </c>
      <c r="C30" s="156" t="s">
        <v>126</v>
      </c>
      <c r="D30" s="157" t="s">
        <v>162</v>
      </c>
      <c r="E30" s="82">
        <v>24</v>
      </c>
      <c r="F30" s="82">
        <v>0</v>
      </c>
      <c r="G30" s="82">
        <v>24</v>
      </c>
      <c r="H30" s="82">
        <v>0</v>
      </c>
      <c r="I30" s="82">
        <v>0</v>
      </c>
      <c r="J30" s="82">
        <v>0</v>
      </c>
    </row>
    <row r="31" ht="30" customHeight="1" spans="1:10">
      <c r="A31" s="156" t="s">
        <v>157</v>
      </c>
      <c r="B31" s="156" t="s">
        <v>163</v>
      </c>
      <c r="C31" s="156"/>
      <c r="D31" s="157" t="s">
        <v>164</v>
      </c>
      <c r="E31" s="82">
        <v>20</v>
      </c>
      <c r="F31" s="82">
        <v>0</v>
      </c>
      <c r="G31" s="82">
        <v>20</v>
      </c>
      <c r="H31" s="82">
        <v>0</v>
      </c>
      <c r="I31" s="82">
        <v>0</v>
      </c>
      <c r="J31" s="82">
        <v>0</v>
      </c>
    </row>
    <row r="32" ht="30" customHeight="1" spans="1:10">
      <c r="A32" s="156" t="s">
        <v>160</v>
      </c>
      <c r="B32" s="156" t="s">
        <v>165</v>
      </c>
      <c r="C32" s="156" t="s">
        <v>126</v>
      </c>
      <c r="D32" s="157" t="s">
        <v>166</v>
      </c>
      <c r="E32" s="82">
        <v>20</v>
      </c>
      <c r="F32" s="82">
        <v>0</v>
      </c>
      <c r="G32" s="82">
        <v>20</v>
      </c>
      <c r="H32" s="82">
        <v>0</v>
      </c>
      <c r="I32" s="82">
        <v>0</v>
      </c>
      <c r="J32" s="82">
        <v>0</v>
      </c>
    </row>
    <row r="33" ht="30" customHeight="1" spans="1:10">
      <c r="A33" s="156" t="s">
        <v>167</v>
      </c>
      <c r="B33" s="156"/>
      <c r="C33" s="156"/>
      <c r="D33" s="157" t="s">
        <v>196</v>
      </c>
      <c r="E33" s="82">
        <f>161.2+E36</f>
        <v>461.2</v>
      </c>
      <c r="F33" s="82">
        <v>0</v>
      </c>
      <c r="G33" s="82">
        <f>161.2+G36</f>
        <v>461.2</v>
      </c>
      <c r="H33" s="82">
        <v>0</v>
      </c>
      <c r="I33" s="82">
        <v>0</v>
      </c>
      <c r="J33" s="82">
        <v>0</v>
      </c>
    </row>
    <row r="34" ht="30" customHeight="1" spans="1:10">
      <c r="A34" s="156" t="s">
        <v>169</v>
      </c>
      <c r="B34" s="156" t="s">
        <v>120</v>
      </c>
      <c r="C34" s="156"/>
      <c r="D34" s="157" t="s">
        <v>170</v>
      </c>
      <c r="E34" s="82">
        <v>161.2</v>
      </c>
      <c r="F34" s="82">
        <v>0</v>
      </c>
      <c r="G34" s="82">
        <v>161.2</v>
      </c>
      <c r="H34" s="82">
        <v>0</v>
      </c>
      <c r="I34" s="82">
        <v>0</v>
      </c>
      <c r="J34" s="82">
        <v>0</v>
      </c>
    </row>
    <row r="35" ht="30" customHeight="1" spans="1:10">
      <c r="A35" s="156" t="s">
        <v>171</v>
      </c>
      <c r="B35" s="156" t="s">
        <v>144</v>
      </c>
      <c r="C35" s="156" t="s">
        <v>172</v>
      </c>
      <c r="D35" s="157" t="s">
        <v>173</v>
      </c>
      <c r="E35" s="82">
        <v>161.2</v>
      </c>
      <c r="F35" s="82">
        <v>0</v>
      </c>
      <c r="G35" s="82">
        <v>161.2</v>
      </c>
      <c r="H35" s="82">
        <v>0</v>
      </c>
      <c r="I35" s="82">
        <v>0</v>
      </c>
      <c r="J35" s="82">
        <v>0</v>
      </c>
    </row>
    <row r="36" ht="30" customHeight="1" spans="1:10">
      <c r="A36" s="156" t="s">
        <v>174</v>
      </c>
      <c r="B36" s="156" t="s">
        <v>126</v>
      </c>
      <c r="C36" s="156"/>
      <c r="D36" s="157" t="s">
        <v>197</v>
      </c>
      <c r="E36" s="82">
        <v>300</v>
      </c>
      <c r="F36" s="82"/>
      <c r="G36" s="82">
        <v>300</v>
      </c>
      <c r="H36" s="82"/>
      <c r="I36" s="82"/>
      <c r="J36" s="82"/>
    </row>
    <row r="37" ht="30" customHeight="1" spans="1:10">
      <c r="A37" s="156" t="s">
        <v>171</v>
      </c>
      <c r="B37" s="156" t="s">
        <v>126</v>
      </c>
      <c r="C37" s="156" t="s">
        <v>126</v>
      </c>
      <c r="D37" s="157" t="s">
        <v>197</v>
      </c>
      <c r="E37" s="82">
        <v>300</v>
      </c>
      <c r="F37" s="82">
        <v>0</v>
      </c>
      <c r="G37" s="82">
        <v>300</v>
      </c>
      <c r="H37" s="82">
        <v>0</v>
      </c>
      <c r="I37" s="82">
        <v>0</v>
      </c>
      <c r="J37" s="82">
        <v>0</v>
      </c>
    </row>
    <row r="38" ht="30" customHeight="1"/>
    <row r="39" ht="30" customHeight="1"/>
  </sheetData>
  <sheetProtection formatCells="0" formatColumns="0" formatRows="0"/>
  <mergeCells count="9">
    <mergeCell ref="A2:J2"/>
    <mergeCell ref="A4:C4"/>
    <mergeCell ref="D4:D5"/>
    <mergeCell ref="E4:E5"/>
    <mergeCell ref="F4:F5"/>
    <mergeCell ref="G4:G5"/>
    <mergeCell ref="H4:H5"/>
    <mergeCell ref="I4:I5"/>
    <mergeCell ref="J4:J5"/>
  </mergeCells>
  <printOptions horizontalCentered="1"/>
  <pageMargins left="0.75" right="0.75" top="1" bottom="1" header="0.51" footer="0.51"/>
  <pageSetup paperSize="9" orientation="landscape" verticalDpi="180"/>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3"/>
  <sheetViews>
    <sheetView showGridLines="0" topLeftCell="A22" workbookViewId="0">
      <selection activeCell="A1" sqref="A1:C1"/>
    </sheetView>
  </sheetViews>
  <sheetFormatPr defaultColWidth="9" defaultRowHeight="13.5" outlineLevelCol="2"/>
  <cols>
    <col min="1" max="1" width="43" style="83" customWidth="1"/>
    <col min="2" max="2" width="20.375" style="83" customWidth="1"/>
    <col min="3" max="3" width="24.125" style="83" customWidth="1"/>
    <col min="4" max="16384" width="9" style="83"/>
  </cols>
  <sheetData>
    <row r="1" ht="18.75" customHeight="1" spans="1:3">
      <c r="A1" s="143" t="s">
        <v>198</v>
      </c>
      <c r="B1" s="143"/>
      <c r="C1" s="143"/>
    </row>
    <row r="2" ht="18.75" customHeight="1" spans="1:3">
      <c r="A2" s="143"/>
      <c r="B2" s="143"/>
      <c r="C2" s="143"/>
    </row>
    <row r="3" ht="18.75" customHeight="1" spans="1:3">
      <c r="A3" s="144" t="s">
        <v>91</v>
      </c>
      <c r="B3" s="145"/>
      <c r="C3" s="146" t="s">
        <v>57</v>
      </c>
    </row>
    <row r="4" ht="18.75" customHeight="1" spans="1:3">
      <c r="A4" s="147" t="s">
        <v>199</v>
      </c>
      <c r="B4" s="147" t="s">
        <v>200</v>
      </c>
      <c r="C4" s="148" t="s">
        <v>61</v>
      </c>
    </row>
    <row r="5" s="83" customFormat="1" ht="18.75" customHeight="1" spans="1:3">
      <c r="A5" s="149" t="s">
        <v>60</v>
      </c>
      <c r="B5" s="150">
        <v>0</v>
      </c>
      <c r="C5" s="150">
        <v>1679.0136</v>
      </c>
    </row>
    <row r="6" ht="18.75" customHeight="1" spans="1:3">
      <c r="A6" s="149" t="s">
        <v>97</v>
      </c>
      <c r="B6" s="150">
        <v>0</v>
      </c>
      <c r="C6" s="150">
        <v>1448.4507</v>
      </c>
    </row>
    <row r="7" ht="18.75" customHeight="1" spans="1:3">
      <c r="A7" s="149" t="s">
        <v>201</v>
      </c>
      <c r="B7" s="150">
        <v>0</v>
      </c>
      <c r="C7" s="150">
        <v>170.982</v>
      </c>
    </row>
    <row r="8" ht="18.75" customHeight="1" spans="1:3">
      <c r="A8" s="149" t="s">
        <v>202</v>
      </c>
      <c r="B8" s="150">
        <v>0</v>
      </c>
      <c r="C8" s="150">
        <v>149.1324</v>
      </c>
    </row>
    <row r="9" ht="18.75" customHeight="1" spans="1:3">
      <c r="A9" s="149" t="s">
        <v>203</v>
      </c>
      <c r="B9" s="150">
        <v>0</v>
      </c>
      <c r="C9" s="150">
        <v>0.27</v>
      </c>
    </row>
    <row r="10" ht="18.75" customHeight="1" spans="1:3">
      <c r="A10" s="149" t="s">
        <v>204</v>
      </c>
      <c r="B10" s="150">
        <v>0</v>
      </c>
      <c r="C10" s="150">
        <v>1.056</v>
      </c>
    </row>
    <row r="11" ht="18.75" customHeight="1" spans="1:3">
      <c r="A11" s="149" t="s">
        <v>205</v>
      </c>
      <c r="B11" s="150">
        <v>0</v>
      </c>
      <c r="C11" s="150">
        <v>630</v>
      </c>
    </row>
    <row r="12" ht="18.75" customHeight="1" spans="1:3">
      <c r="A12" s="149" t="s">
        <v>206</v>
      </c>
      <c r="B12" s="150">
        <v>0</v>
      </c>
      <c r="C12" s="150">
        <v>23.76</v>
      </c>
    </row>
    <row r="13" ht="18.75" customHeight="1" spans="1:3">
      <c r="A13" s="149" t="s">
        <v>207</v>
      </c>
      <c r="B13" s="150">
        <v>0</v>
      </c>
      <c r="C13" s="150">
        <v>55.7163</v>
      </c>
    </row>
    <row r="14" ht="18.75" customHeight="1" spans="1:3">
      <c r="A14" s="149" t="s">
        <v>208</v>
      </c>
      <c r="B14" s="150">
        <v>0</v>
      </c>
      <c r="C14" s="150">
        <v>27.8582</v>
      </c>
    </row>
    <row r="15" ht="18.75" customHeight="1" spans="1:3">
      <c r="A15" s="149" t="s">
        <v>209</v>
      </c>
      <c r="B15" s="150">
        <v>0</v>
      </c>
      <c r="C15" s="150">
        <v>24.3759</v>
      </c>
    </row>
    <row r="16" ht="18.75" customHeight="1" spans="1:3">
      <c r="A16" s="149" t="s">
        <v>210</v>
      </c>
      <c r="B16" s="150">
        <v>0</v>
      </c>
      <c r="C16" s="150">
        <v>3.3082</v>
      </c>
    </row>
    <row r="17" ht="18.75" customHeight="1" spans="1:3">
      <c r="A17" s="149" t="s">
        <v>211</v>
      </c>
      <c r="B17" s="150">
        <v>0</v>
      </c>
      <c r="C17" s="150">
        <v>97.9728</v>
      </c>
    </row>
    <row r="18" ht="18.75" customHeight="1" spans="1:3">
      <c r="A18" s="149" t="s">
        <v>212</v>
      </c>
      <c r="B18" s="150">
        <v>0</v>
      </c>
      <c r="C18" s="150">
        <v>29.0189</v>
      </c>
    </row>
    <row r="19" ht="18.75" customHeight="1" spans="1:3">
      <c r="A19" s="149" t="s">
        <v>213</v>
      </c>
      <c r="B19" s="150">
        <v>0</v>
      </c>
      <c r="C19" s="150">
        <v>25</v>
      </c>
    </row>
    <row r="20" ht="18.75" customHeight="1" spans="1:3">
      <c r="A20" s="149" t="s">
        <v>214</v>
      </c>
      <c r="B20" s="150">
        <v>0</v>
      </c>
      <c r="C20" s="150">
        <v>210</v>
      </c>
    </row>
    <row r="21" ht="18.75" customHeight="1" spans="1:3">
      <c r="A21" s="149" t="s">
        <v>98</v>
      </c>
      <c r="B21" s="150">
        <v>0</v>
      </c>
      <c r="C21" s="150">
        <v>133.9781</v>
      </c>
    </row>
    <row r="22" ht="18.75" customHeight="1" spans="1:3">
      <c r="A22" s="149" t="s">
        <v>215</v>
      </c>
      <c r="B22" s="150">
        <v>0</v>
      </c>
      <c r="C22" s="150">
        <v>28</v>
      </c>
    </row>
    <row r="23" ht="18.75" customHeight="1" spans="1:3">
      <c r="A23" s="149" t="s">
        <v>216</v>
      </c>
      <c r="B23" s="150">
        <v>0</v>
      </c>
      <c r="C23" s="150">
        <v>1.7</v>
      </c>
    </row>
    <row r="24" ht="18.75" customHeight="1" spans="1:3">
      <c r="A24" s="149" t="s">
        <v>217</v>
      </c>
      <c r="B24" s="150">
        <v>0</v>
      </c>
      <c r="C24" s="150">
        <v>2</v>
      </c>
    </row>
    <row r="25" ht="18.75" customHeight="1" spans="1:3">
      <c r="A25" s="149" t="s">
        <v>218</v>
      </c>
      <c r="B25" s="150">
        <v>0</v>
      </c>
      <c r="C25" s="150">
        <v>15</v>
      </c>
    </row>
    <row r="26" ht="18.75" customHeight="1" spans="1:3">
      <c r="A26" s="149" t="s">
        <v>219</v>
      </c>
      <c r="B26" s="150">
        <v>0</v>
      </c>
      <c r="C26" s="150">
        <v>0.8</v>
      </c>
    </row>
    <row r="27" ht="18.75" customHeight="1" spans="1:3">
      <c r="A27" s="149" t="s">
        <v>220</v>
      </c>
      <c r="B27" s="150">
        <v>0</v>
      </c>
      <c r="C27" s="150">
        <v>5.94</v>
      </c>
    </row>
    <row r="28" ht="18.75" customHeight="1" spans="1:3">
      <c r="A28" s="149" t="s">
        <v>221</v>
      </c>
      <c r="B28" s="150">
        <v>0</v>
      </c>
      <c r="C28" s="150">
        <v>1</v>
      </c>
    </row>
    <row r="29" ht="18.75" customHeight="1" spans="1:3">
      <c r="A29" s="149" t="s">
        <v>222</v>
      </c>
      <c r="B29" s="150">
        <v>0</v>
      </c>
      <c r="C29" s="150">
        <v>14.2373</v>
      </c>
    </row>
    <row r="30" ht="18.75" customHeight="1" spans="1:3">
      <c r="A30" s="149" t="s">
        <v>223</v>
      </c>
      <c r="B30" s="150">
        <v>0</v>
      </c>
      <c r="C30" s="150">
        <v>6.4288</v>
      </c>
    </row>
    <row r="31" ht="18.75" customHeight="1" spans="1:3">
      <c r="A31" s="149" t="s">
        <v>224</v>
      </c>
      <c r="B31" s="150">
        <v>0</v>
      </c>
      <c r="C31" s="150">
        <v>5.94</v>
      </c>
    </row>
    <row r="32" ht="18.75" customHeight="1" spans="1:3">
      <c r="A32" s="149" t="s">
        <v>225</v>
      </c>
      <c r="B32" s="150">
        <v>0</v>
      </c>
      <c r="C32" s="150">
        <v>14.172</v>
      </c>
    </row>
    <row r="33" ht="18.75" customHeight="1" spans="1:3">
      <c r="A33" s="149" t="s">
        <v>226</v>
      </c>
      <c r="B33" s="150">
        <v>0</v>
      </c>
      <c r="C33" s="150">
        <v>15</v>
      </c>
    </row>
    <row r="34" ht="18.75" customHeight="1" spans="1:3">
      <c r="A34" s="149" t="s">
        <v>227</v>
      </c>
      <c r="B34" s="150">
        <v>0</v>
      </c>
      <c r="C34" s="150">
        <v>23.76</v>
      </c>
    </row>
    <row r="35" ht="18.75" customHeight="1" spans="1:3">
      <c r="A35" s="149" t="s">
        <v>99</v>
      </c>
      <c r="B35" s="150">
        <v>0</v>
      </c>
      <c r="C35" s="150">
        <v>96.5848</v>
      </c>
    </row>
    <row r="36" ht="18.75" customHeight="1" spans="1:3">
      <c r="A36" s="149" t="s">
        <v>228</v>
      </c>
      <c r="B36" s="150">
        <v>0</v>
      </c>
      <c r="C36" s="150">
        <v>20</v>
      </c>
    </row>
    <row r="37" ht="18.75" customHeight="1" spans="1:3">
      <c r="A37" s="149" t="s">
        <v>229</v>
      </c>
      <c r="B37" s="150">
        <v>0</v>
      </c>
      <c r="C37" s="150">
        <v>67.2</v>
      </c>
    </row>
    <row r="38" ht="18.75" customHeight="1" spans="1:3">
      <c r="A38" s="149" t="s">
        <v>230</v>
      </c>
      <c r="B38" s="150">
        <v>0</v>
      </c>
      <c r="C38" s="150">
        <v>5.0608</v>
      </c>
    </row>
    <row r="39" ht="18.75" customHeight="1" spans="1:3">
      <c r="A39" s="149" t="s">
        <v>231</v>
      </c>
      <c r="B39" s="150">
        <v>0</v>
      </c>
      <c r="C39" s="150">
        <v>0.552</v>
      </c>
    </row>
    <row r="40" ht="18.75" customHeight="1" spans="1:3">
      <c r="A40" s="149" t="s">
        <v>232</v>
      </c>
      <c r="B40" s="150">
        <v>0</v>
      </c>
      <c r="C40" s="150">
        <v>1.3</v>
      </c>
    </row>
    <row r="41" ht="18.75" customHeight="1" spans="1:3">
      <c r="A41" s="149" t="s">
        <v>233</v>
      </c>
      <c r="B41" s="150">
        <v>0</v>
      </c>
      <c r="C41" s="150">
        <v>1.8</v>
      </c>
    </row>
    <row r="42" ht="18.75" customHeight="1" spans="1:3">
      <c r="A42" s="149" t="s">
        <v>234</v>
      </c>
      <c r="B42" s="150">
        <v>0</v>
      </c>
      <c r="C42" s="150">
        <v>0.672</v>
      </c>
    </row>
    <row r="43" ht="18.75" customHeight="1" spans="1:3">
      <c r="A43" s="151"/>
      <c r="B43" s="152"/>
      <c r="C43" s="153"/>
    </row>
    <row r="44" ht="18.75" customHeight="1" spans="1:3">
      <c r="A44" s="151"/>
      <c r="B44" s="152"/>
      <c r="C44" s="153"/>
    </row>
    <row r="45" ht="18.75" customHeight="1" spans="1:3">
      <c r="A45" s="151"/>
      <c r="B45" s="152"/>
      <c r="C45" s="153"/>
    </row>
    <row r="46" ht="18.75" customHeight="1" spans="1:3">
      <c r="A46" s="151"/>
      <c r="B46" s="152"/>
      <c r="C46" s="153"/>
    </row>
    <row r="47" ht="18.75" customHeight="1" spans="1:3">
      <c r="A47" s="151"/>
      <c r="B47" s="152"/>
      <c r="C47" s="148"/>
    </row>
    <row r="48" ht="18.75" customHeight="1" spans="1:3">
      <c r="A48"/>
      <c r="B48"/>
      <c r="C48"/>
    </row>
    <row r="49" spans="1:3">
      <c r="A49"/>
      <c r="B49"/>
      <c r="C49"/>
    </row>
    <row r="50" spans="1:3">
      <c r="A50"/>
      <c r="B50"/>
      <c r="C50"/>
    </row>
    <row r="51" spans="1:3">
      <c r="A51"/>
      <c r="B51"/>
      <c r="C51"/>
    </row>
    <row r="52" spans="1:3">
      <c r="A52"/>
      <c r="B52"/>
      <c r="C52"/>
    </row>
    <row r="53" spans="1:3">
      <c r="A53"/>
      <c r="B53"/>
      <c r="C53"/>
    </row>
  </sheetData>
  <sheetProtection formatCells="0" formatColumns="0" formatRows="0"/>
  <mergeCells count="1">
    <mergeCell ref="A1:C1"/>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showGridLines="0" showZeros="0" workbookViewId="0">
      <selection activeCell="D7" sqref="D7"/>
    </sheetView>
  </sheetViews>
  <sheetFormatPr defaultColWidth="9" defaultRowHeight="13.5" outlineLevelCol="7"/>
  <cols>
    <col min="4" max="4" width="19" customWidth="1"/>
    <col min="5" max="5" width="21.25" customWidth="1"/>
    <col min="6" max="6" width="19.5" customWidth="1"/>
    <col min="7" max="7" width="20" customWidth="1"/>
    <col min="8" max="8" width="24" customWidth="1"/>
  </cols>
  <sheetData>
    <row r="1" ht="22.5" customHeight="1" spans="1:8">
      <c r="A1" s="134" t="s">
        <v>235</v>
      </c>
      <c r="B1" s="134"/>
      <c r="C1" s="134"/>
      <c r="D1" s="134"/>
      <c r="E1" s="134"/>
      <c r="F1" s="134"/>
      <c r="G1" s="134"/>
      <c r="H1" s="134"/>
    </row>
    <row r="2" ht="14.25" customHeight="1" spans="1:8">
      <c r="A2" s="75"/>
      <c r="B2" s="75"/>
      <c r="C2" s="75"/>
      <c r="D2" s="75"/>
      <c r="E2" s="75"/>
      <c r="F2" s="75"/>
      <c r="G2" s="75"/>
      <c r="H2" s="75"/>
    </row>
    <row r="3" ht="14.25" customHeight="1" spans="1:8">
      <c r="A3" s="135" t="s">
        <v>91</v>
      </c>
      <c r="B3" s="135"/>
      <c r="C3" s="135"/>
      <c r="D3" s="135"/>
      <c r="E3" s="136"/>
      <c r="F3" s="136"/>
      <c r="G3" s="75"/>
      <c r="H3" s="137" t="s">
        <v>57</v>
      </c>
    </row>
    <row r="4" ht="18.75" customHeight="1" spans="1:8">
      <c r="A4" s="138" t="s">
        <v>236</v>
      </c>
      <c r="B4" s="138"/>
      <c r="C4" s="138"/>
      <c r="D4" s="138" t="s">
        <v>237</v>
      </c>
      <c r="E4" s="138" t="s">
        <v>60</v>
      </c>
      <c r="F4" s="138" t="s">
        <v>238</v>
      </c>
      <c r="G4" s="138"/>
      <c r="H4" s="138"/>
    </row>
    <row r="5" ht="37.5" customHeight="1" spans="1:8">
      <c r="A5" s="138" t="s">
        <v>108</v>
      </c>
      <c r="B5" s="138" t="s">
        <v>109</v>
      </c>
      <c r="C5" s="138" t="s">
        <v>110</v>
      </c>
      <c r="D5" s="138"/>
      <c r="E5" s="138"/>
      <c r="F5" s="139" t="s">
        <v>239</v>
      </c>
      <c r="G5" s="139" t="s">
        <v>240</v>
      </c>
      <c r="H5" s="139" t="s">
        <v>241</v>
      </c>
    </row>
    <row r="6" s="73" customFormat="1" ht="18.75" customHeight="1" spans="1:8">
      <c r="A6" s="140"/>
      <c r="B6" s="140"/>
      <c r="C6" s="140"/>
      <c r="D6" s="141" t="s">
        <v>60</v>
      </c>
      <c r="E6" s="142">
        <v>1679.0135</v>
      </c>
      <c r="F6" s="142">
        <v>1448.4506</v>
      </c>
      <c r="G6" s="142">
        <v>133.9781</v>
      </c>
      <c r="H6" s="142">
        <v>96.5848</v>
      </c>
    </row>
    <row r="7" ht="18.75" customHeight="1" spans="1:8">
      <c r="A7" s="140" t="s">
        <v>113</v>
      </c>
      <c r="B7" s="140"/>
      <c r="C7" s="140"/>
      <c r="D7" s="141" t="s">
        <v>191</v>
      </c>
      <c r="E7" s="142">
        <v>1623.2972</v>
      </c>
      <c r="F7" s="142">
        <v>1392.7343</v>
      </c>
      <c r="G7" s="142">
        <v>133.9781</v>
      </c>
      <c r="H7" s="142">
        <v>96.5848</v>
      </c>
    </row>
    <row r="8" ht="18.75" customHeight="1" spans="1:8">
      <c r="A8" s="140" t="s">
        <v>115</v>
      </c>
      <c r="B8" s="140" t="s">
        <v>116</v>
      </c>
      <c r="C8" s="140"/>
      <c r="D8" s="141" t="s">
        <v>117</v>
      </c>
      <c r="E8" s="142">
        <v>1623.2972</v>
      </c>
      <c r="F8" s="142">
        <v>1392.7343</v>
      </c>
      <c r="G8" s="142">
        <v>133.9781</v>
      </c>
      <c r="H8" s="142">
        <v>96.5848</v>
      </c>
    </row>
    <row r="9" ht="18.75" customHeight="1" spans="1:8">
      <c r="A9" s="140" t="s">
        <v>118</v>
      </c>
      <c r="B9" s="140" t="s">
        <v>119</v>
      </c>
      <c r="C9" s="140" t="s">
        <v>120</v>
      </c>
      <c r="D9" s="141" t="s">
        <v>122</v>
      </c>
      <c r="E9" s="142">
        <v>1623.2972</v>
      </c>
      <c r="F9" s="142">
        <v>1392.7343</v>
      </c>
      <c r="G9" s="142">
        <v>133.9781</v>
      </c>
      <c r="H9" s="142">
        <v>96.5848</v>
      </c>
    </row>
    <row r="10" ht="18.75" customHeight="1" spans="1:8">
      <c r="A10" s="140" t="s">
        <v>139</v>
      </c>
      <c r="B10" s="140"/>
      <c r="C10" s="140"/>
      <c r="D10" s="141" t="s">
        <v>193</v>
      </c>
      <c r="E10" s="142">
        <v>55.7163</v>
      </c>
      <c r="F10" s="142">
        <v>55.7163</v>
      </c>
      <c r="G10" s="142">
        <v>0</v>
      </c>
      <c r="H10" s="142">
        <v>0</v>
      </c>
    </row>
    <row r="11" ht="18.75" customHeight="1" spans="1:8">
      <c r="A11" s="140" t="s">
        <v>141</v>
      </c>
      <c r="B11" s="140" t="s">
        <v>150</v>
      </c>
      <c r="C11" s="140"/>
      <c r="D11" s="141" t="s">
        <v>151</v>
      </c>
      <c r="E11" s="142">
        <v>55.7163</v>
      </c>
      <c r="F11" s="142">
        <v>55.7163</v>
      </c>
      <c r="G11" s="142">
        <v>0</v>
      </c>
      <c r="H11" s="142">
        <v>0</v>
      </c>
    </row>
    <row r="12" ht="18.75" customHeight="1" spans="1:8">
      <c r="A12" s="140" t="s">
        <v>143</v>
      </c>
      <c r="B12" s="140" t="s">
        <v>152</v>
      </c>
      <c r="C12" s="140" t="s">
        <v>150</v>
      </c>
      <c r="D12" s="141" t="s">
        <v>153</v>
      </c>
      <c r="E12" s="142">
        <v>55.7163</v>
      </c>
      <c r="F12" s="142">
        <v>55.7163</v>
      </c>
      <c r="G12" s="142">
        <v>0</v>
      </c>
      <c r="H12" s="142">
        <v>0</v>
      </c>
    </row>
  </sheetData>
  <sheetProtection formatCells="0" formatColumns="0" formatRows="0"/>
  <mergeCells count="6">
    <mergeCell ref="A1:H1"/>
    <mergeCell ref="A3:D3"/>
    <mergeCell ref="A4:C4"/>
    <mergeCell ref="F4:H4"/>
    <mergeCell ref="D4:D5"/>
    <mergeCell ref="E4:E5"/>
  </mergeCells>
  <printOptions horizontalCentered="1"/>
  <pageMargins left="0.75" right="0.75" top="1" bottom="1" header="0.51" footer="0.51"/>
  <pageSetup paperSize="9" orientation="landscape" verticalDpi="18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3"/>
  <sheetViews>
    <sheetView showGridLines="0" showZeros="0" topLeftCell="A22" workbookViewId="0">
      <selection activeCell="B23" sqref="B23"/>
    </sheetView>
  </sheetViews>
  <sheetFormatPr defaultColWidth="9" defaultRowHeight="13.5" outlineLevelCol="1"/>
  <cols>
    <col min="1" max="2" width="34.25" customWidth="1"/>
  </cols>
  <sheetData>
    <row r="1" ht="18.75" customHeight="1" spans="1:2">
      <c r="A1" s="127" t="s">
        <v>198</v>
      </c>
      <c r="B1" s="127"/>
    </row>
    <row r="2" ht="18.75" customHeight="1" spans="1:2">
      <c r="A2" s="127"/>
      <c r="B2" s="127"/>
    </row>
    <row r="3" ht="18.75" customHeight="1" spans="1:2">
      <c r="A3" s="128" t="s">
        <v>91</v>
      </c>
      <c r="B3" s="129" t="s">
        <v>57</v>
      </c>
    </row>
    <row r="4" ht="18.75" customHeight="1" spans="1:2">
      <c r="A4" s="130" t="s">
        <v>199</v>
      </c>
      <c r="B4" s="131" t="s">
        <v>242</v>
      </c>
    </row>
    <row r="5" s="73" customFormat="1" ht="18.75" customHeight="1" spans="1:2">
      <c r="A5" s="132" t="s">
        <v>97</v>
      </c>
      <c r="B5" s="133">
        <v>1448.4507</v>
      </c>
    </row>
    <row r="6" ht="18.75" customHeight="1" spans="1:2">
      <c r="A6" s="132" t="s">
        <v>201</v>
      </c>
      <c r="B6" s="133">
        <v>170.982</v>
      </c>
    </row>
    <row r="7" ht="18.75" customHeight="1" spans="1:2">
      <c r="A7" s="132" t="s">
        <v>204</v>
      </c>
      <c r="B7" s="133">
        <v>1.056</v>
      </c>
    </row>
    <row r="8" ht="18.75" customHeight="1" spans="1:2">
      <c r="A8" s="132" t="s">
        <v>202</v>
      </c>
      <c r="B8" s="133">
        <v>149.1324</v>
      </c>
    </row>
    <row r="9" ht="18.75" customHeight="1" spans="1:2">
      <c r="A9" s="132" t="s">
        <v>203</v>
      </c>
      <c r="B9" s="133">
        <v>0.27</v>
      </c>
    </row>
    <row r="10" ht="18.75" customHeight="1" spans="1:2">
      <c r="A10" s="132" t="s">
        <v>205</v>
      </c>
      <c r="B10" s="133">
        <v>630</v>
      </c>
    </row>
    <row r="11" ht="18.75" customHeight="1" spans="1:2">
      <c r="A11" s="132" t="s">
        <v>206</v>
      </c>
      <c r="B11" s="133">
        <v>23.76</v>
      </c>
    </row>
    <row r="12" ht="18.75" customHeight="1" spans="1:2">
      <c r="A12" s="132" t="s">
        <v>207</v>
      </c>
      <c r="B12" s="133">
        <v>55.7163</v>
      </c>
    </row>
    <row r="13" ht="18.75" customHeight="1" spans="1:2">
      <c r="A13" s="132" t="s">
        <v>208</v>
      </c>
      <c r="B13" s="133">
        <v>27.8582</v>
      </c>
    </row>
    <row r="14" ht="18.75" customHeight="1" spans="1:2">
      <c r="A14" s="132" t="s">
        <v>209</v>
      </c>
      <c r="B14" s="133">
        <v>24.3759</v>
      </c>
    </row>
    <row r="15" ht="18.75" customHeight="1" spans="1:2">
      <c r="A15" s="132" t="s">
        <v>210</v>
      </c>
      <c r="B15" s="133">
        <v>3.3082</v>
      </c>
    </row>
    <row r="16" ht="18.75" customHeight="1" spans="1:2">
      <c r="A16" s="132" t="s">
        <v>211</v>
      </c>
      <c r="B16" s="133">
        <v>97.9728</v>
      </c>
    </row>
    <row r="17" ht="18.75" customHeight="1" spans="1:2">
      <c r="A17" s="132" t="s">
        <v>212</v>
      </c>
      <c r="B17" s="133">
        <v>29.0189</v>
      </c>
    </row>
    <row r="18" ht="18.75" customHeight="1" spans="1:2">
      <c r="A18" s="132" t="s">
        <v>213</v>
      </c>
      <c r="B18" s="133">
        <v>25</v>
      </c>
    </row>
    <row r="19" ht="18.75" customHeight="1" spans="1:2">
      <c r="A19" s="132" t="s">
        <v>214</v>
      </c>
      <c r="B19" s="133">
        <v>210</v>
      </c>
    </row>
    <row r="20" ht="18.75" customHeight="1" spans="1:2">
      <c r="A20" s="132" t="s">
        <v>98</v>
      </c>
      <c r="B20" s="133">
        <v>133.9781</v>
      </c>
    </row>
    <row r="21" ht="18.75" customHeight="1" spans="1:2">
      <c r="A21" s="132" t="s">
        <v>215</v>
      </c>
      <c r="B21" s="133">
        <v>28</v>
      </c>
    </row>
    <row r="22" ht="18.75" customHeight="1" spans="1:2">
      <c r="A22" s="132" t="s">
        <v>216</v>
      </c>
      <c r="B22" s="133">
        <v>1.7</v>
      </c>
    </row>
    <row r="23" ht="18.75" customHeight="1" spans="1:2">
      <c r="A23" s="132" t="s">
        <v>217</v>
      </c>
      <c r="B23" s="133">
        <v>2</v>
      </c>
    </row>
    <row r="24" ht="18.75" customHeight="1" spans="1:2">
      <c r="A24" s="132" t="s">
        <v>218</v>
      </c>
      <c r="B24" s="133">
        <v>15</v>
      </c>
    </row>
    <row r="25" ht="18.75" customHeight="1" spans="1:2">
      <c r="A25" s="132" t="s">
        <v>219</v>
      </c>
      <c r="B25" s="133">
        <v>0.8</v>
      </c>
    </row>
    <row r="26" ht="18.75" customHeight="1" spans="1:2">
      <c r="A26" s="132" t="s">
        <v>220</v>
      </c>
      <c r="B26" s="133">
        <v>5.94</v>
      </c>
    </row>
    <row r="27" ht="18.75" customHeight="1" spans="1:2">
      <c r="A27" s="132" t="s">
        <v>221</v>
      </c>
      <c r="B27" s="133">
        <v>1</v>
      </c>
    </row>
    <row r="28" ht="18.75" customHeight="1" spans="1:2">
      <c r="A28" s="132" t="s">
        <v>222</v>
      </c>
      <c r="B28" s="133">
        <v>14.2373</v>
      </c>
    </row>
    <row r="29" ht="18.75" customHeight="1" spans="1:2">
      <c r="A29" s="132" t="s">
        <v>223</v>
      </c>
      <c r="B29" s="133">
        <v>6.4288</v>
      </c>
    </row>
    <row r="30" ht="18.75" customHeight="1" spans="1:2">
      <c r="A30" s="132" t="s">
        <v>224</v>
      </c>
      <c r="B30" s="133">
        <v>5.94</v>
      </c>
    </row>
    <row r="31" ht="18.75" customHeight="1" spans="1:2">
      <c r="A31" s="132" t="s">
        <v>225</v>
      </c>
      <c r="B31" s="133">
        <v>14.172</v>
      </c>
    </row>
    <row r="32" ht="18.75" customHeight="1" spans="1:2">
      <c r="A32" s="132" t="s">
        <v>226</v>
      </c>
      <c r="B32" s="133">
        <v>15</v>
      </c>
    </row>
    <row r="33" ht="18.75" customHeight="1" spans="1:2">
      <c r="A33" s="132" t="s">
        <v>227</v>
      </c>
      <c r="B33" s="133">
        <v>23.76</v>
      </c>
    </row>
    <row r="34" ht="18.75" customHeight="1" spans="1:2">
      <c r="A34" s="132" t="s">
        <v>99</v>
      </c>
      <c r="B34" s="133">
        <v>96.5848</v>
      </c>
    </row>
    <row r="35" ht="18.75" customHeight="1" spans="1:2">
      <c r="A35" s="132" t="s">
        <v>228</v>
      </c>
      <c r="B35" s="133">
        <v>20</v>
      </c>
    </row>
    <row r="36" ht="18.75" customHeight="1" spans="1:2">
      <c r="A36" s="132" t="s">
        <v>229</v>
      </c>
      <c r="B36" s="133">
        <v>67.2</v>
      </c>
    </row>
    <row r="37" ht="18.75" customHeight="1" spans="1:2">
      <c r="A37" s="132" t="s">
        <v>230</v>
      </c>
      <c r="B37" s="133">
        <v>5.0608</v>
      </c>
    </row>
    <row r="38" ht="18.75" customHeight="1" spans="1:2">
      <c r="A38" s="132" t="s">
        <v>231</v>
      </c>
      <c r="B38" s="133">
        <v>0.552</v>
      </c>
    </row>
    <row r="39" ht="18.75" customHeight="1" spans="1:2">
      <c r="A39" s="132" t="s">
        <v>232</v>
      </c>
      <c r="B39" s="133">
        <v>1.3</v>
      </c>
    </row>
    <row r="40" ht="18.75" customHeight="1" spans="1:2">
      <c r="A40" s="132" t="s">
        <v>233</v>
      </c>
      <c r="B40" s="133">
        <v>1.8</v>
      </c>
    </row>
    <row r="41" ht="18.75" customHeight="1" spans="1:2">
      <c r="A41" s="132" t="s">
        <v>234</v>
      </c>
      <c r="B41" s="133">
        <v>0.672</v>
      </c>
    </row>
    <row r="42" ht="18.75" customHeight="1"/>
    <row r="43" ht="18.75" customHeight="1"/>
  </sheetData>
  <sheetProtection formatCells="0" formatColumns="0" formatRows="0"/>
  <mergeCells count="1">
    <mergeCell ref="A1:B1"/>
  </mergeCells>
  <printOptions horizontalCentered="1"/>
  <pageMargins left="0.75" right="0.75" top="1" bottom="1" header="0.51" footer="0.51"/>
  <pageSetup paperSize="9" orientation="landscape" verticalDpi="180"/>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19</vt:i4>
      </vt:variant>
    </vt:vector>
  </HeadingPairs>
  <TitlesOfParts>
    <vt:vector size="19" baseType="lpstr">
      <vt:lpstr>目录</vt:lpstr>
      <vt:lpstr>收支预算总表（附件1）</vt:lpstr>
      <vt:lpstr>财政拨款收支总表（附件2）</vt:lpstr>
      <vt:lpstr>部门支出预算总表（附件3）</vt:lpstr>
      <vt:lpstr>部门收入预算总表（附件4）</vt:lpstr>
      <vt:lpstr>2020年一般公共预算支出预算表（附件5）</vt:lpstr>
      <vt:lpstr>基本支出经济分类（分性质）（附件6）</vt:lpstr>
      <vt:lpstr>一般公共预算基本支出按功能科目分类（附件7）</vt:lpstr>
      <vt:lpstr>一般公共预算基本支出按经济分类（附件8）</vt:lpstr>
      <vt:lpstr>政府预算支出经济分类（附件9）</vt:lpstr>
      <vt:lpstr>“三公”经费预算表（附件10）</vt:lpstr>
      <vt:lpstr>政府性基金预算支出（附件11）</vt:lpstr>
      <vt:lpstr>政府性基金预算收入表（附件12）</vt:lpstr>
      <vt:lpstr>政府基金预算收入支出总表（附件13）</vt:lpstr>
      <vt:lpstr>国有资本经营收入支出总表（附件14）</vt:lpstr>
      <vt:lpstr>国有资本经营收入表（附件15）</vt:lpstr>
      <vt:lpstr>国有资本经营支出表（附件16）</vt:lpstr>
      <vt:lpstr>项目绩效目标简表（附件17）</vt:lpstr>
      <vt:lpstr>部门整体支出绩效目标表（附件18）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dcterms:created xsi:type="dcterms:W3CDTF">2017-02-27T06:46:00Z</dcterms:created>
  <dcterms:modified xsi:type="dcterms:W3CDTF">2022-05-25T03:58:16Z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EDOID">
    <vt:i4>595724</vt:i4>
  </property>
  <property fmtid="{D5CDD505-2E9C-101B-9397-08002B2CF9AE}" pid="4" name="ICV">
    <vt:lpwstr>27984ED15726406DBCFD5333F780D83B</vt:lpwstr>
  </property>
</Properties>
</file>