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3715" windowHeight="8955" tabRatio="959"/>
  </bookViews>
  <sheets>
    <sheet name="目录" sheetId="23" r:id="rId1"/>
    <sheet name="附表1" sheetId="2" r:id="rId2"/>
    <sheet name="附表2" sheetId="3" r:id="rId3"/>
    <sheet name="附表3" sheetId="1" r:id="rId4"/>
    <sheet name="附表3-1" sheetId="11" r:id="rId5"/>
    <sheet name="附表3-2" sheetId="33" r:id="rId6"/>
    <sheet name="附表3-3" sheetId="40" r:id="rId7"/>
    <sheet name="附表4" sheetId="4" r:id="rId8"/>
    <sheet name="附表4-1" sheetId="10" r:id="rId9"/>
    <sheet name="附表4-2" sheetId="12" r:id="rId10"/>
    <sheet name="附表4-3" sheetId="21" r:id="rId11"/>
    <sheet name="附表4-4" sheetId="35" r:id="rId12"/>
    <sheet name="附表4-5" sheetId="34" r:id="rId13"/>
    <sheet name="附表4-6" sheetId="41" r:id="rId14"/>
    <sheet name="附表5" sheetId="16" r:id="rId15"/>
    <sheet name="附表5-1" sheetId="37" r:id="rId16"/>
    <sheet name="附表5-2" sheetId="9" r:id="rId17"/>
    <sheet name="附表5-3" sheetId="15" r:id="rId18"/>
    <sheet name="附表5-4" sheetId="36" r:id="rId19"/>
    <sheet name="附表5-5" sheetId="38" r:id="rId20"/>
    <sheet name="附表5-6" sheetId="42" r:id="rId21"/>
    <sheet name="附表6" sheetId="5" r:id="rId22"/>
    <sheet name="附表6-1" sheetId="14" r:id="rId23"/>
    <sheet name="附表6-2" sheetId="13" r:id="rId24"/>
    <sheet name="附表7" sheetId="6" r:id="rId25"/>
    <sheet name="附表8" sheetId="7" r:id="rId26"/>
    <sheet name="附表9" sheetId="31" r:id="rId27"/>
    <sheet name="附表10" sheetId="22" r:id="rId28"/>
    <sheet name="附表11" sheetId="18" r:id="rId29"/>
    <sheet name="附表12" sheetId="19" r:id="rId30"/>
    <sheet name="附表13" sheetId="20" r:id="rId31"/>
    <sheet name="附表14" sheetId="29" r:id="rId32"/>
    <sheet name="附表15" sheetId="30" r:id="rId33"/>
  </sheets>
  <definedNames>
    <definedName name="_xlnm._FilterDatabase" localSheetId="27" hidden="1">附表10!$A$4:$C$1327</definedName>
    <definedName name="_xlnm._FilterDatabase" localSheetId="28" hidden="1">附表11!$A$4:$C$69</definedName>
    <definedName name="_xlnm._FilterDatabase" localSheetId="9" hidden="1">'附表4-2'!$A$4:$C$76</definedName>
    <definedName name="_xlnm._FilterDatabase" localSheetId="10" hidden="1">'附表4-3'!$A$4:$C$276</definedName>
    <definedName name="_xlnm._FilterDatabase" localSheetId="11" hidden="1">'附表4-4'!$A$4:$C$276</definedName>
    <definedName name="_xlnm._FilterDatabase" localSheetId="16" hidden="1">'附表5-2'!$A$4:$C$55</definedName>
    <definedName name="_xlnm._FilterDatabase" localSheetId="17" hidden="1">'附表5-3'!$A$4:$C$34</definedName>
    <definedName name="_xlnm._FilterDatabase" localSheetId="18" hidden="1">'附表5-4'!$A$4:$C$34</definedName>
    <definedName name="_xlnm._FilterDatabase" localSheetId="26" hidden="1">附表9!$A$4:$C$1327</definedName>
    <definedName name="_xlnm.Print_Area" localSheetId="8">'附表4-1'!$A$1:$D$13</definedName>
    <definedName name="_xlnm.Print_Titles" localSheetId="27">附表10!$1:$4</definedName>
    <definedName name="_xlnm.Print_Titles" localSheetId="28">附表11!$1:$4</definedName>
    <definedName name="_xlnm.Print_Titles" localSheetId="31">附表14!$1:$4</definedName>
    <definedName name="_xlnm.Print_Titles" localSheetId="9">'附表4-2'!$1:$4</definedName>
    <definedName name="_xlnm.Print_Titles" localSheetId="10">'附表4-3'!$1:$4</definedName>
    <definedName name="_xlnm.Print_Titles" localSheetId="11">'附表4-4'!$1:$4</definedName>
    <definedName name="_xlnm.Print_Titles" localSheetId="14">附表5!$1:$4</definedName>
    <definedName name="_xlnm.Print_Titles" localSheetId="15">'附表5-1'!$1:$4</definedName>
    <definedName name="_xlnm.Print_Titles" localSheetId="16">'附表5-2'!$1:$4</definedName>
    <definedName name="_xlnm.Print_Titles" localSheetId="17">'附表5-3'!$1:$4</definedName>
    <definedName name="_xlnm.Print_Titles" localSheetId="18">'附表5-4'!$1:$4</definedName>
    <definedName name="_xlnm.Print_Titles" localSheetId="26">附表9!$1:$4</definedName>
  </definedNames>
  <calcPr calcId="125725"/>
</workbook>
</file>

<file path=xl/calcChain.xml><?xml version="1.0" encoding="utf-8"?>
<calcChain xmlns="http://schemas.openxmlformats.org/spreadsheetml/2006/main">
  <c r="C6" i="38"/>
  <c r="D12" i="37"/>
  <c r="B12"/>
  <c r="C33" i="36"/>
  <c r="C31"/>
  <c r="C21"/>
  <c r="C10"/>
  <c r="C9" s="1"/>
  <c r="C7"/>
  <c r="C6" s="1"/>
  <c r="C5" l="1"/>
  <c r="C270" i="35"/>
  <c r="C257"/>
  <c r="C256" s="1"/>
  <c r="C239"/>
  <c r="C238"/>
  <c r="C221"/>
  <c r="C220" s="1"/>
  <c r="C208"/>
  <c r="C198"/>
  <c r="C194"/>
  <c r="C190"/>
  <c r="C189"/>
  <c r="C185"/>
  <c r="C184" s="1"/>
  <c r="C180"/>
  <c r="C176"/>
  <c r="C173"/>
  <c r="C164"/>
  <c r="C157"/>
  <c r="C148"/>
  <c r="C143"/>
  <c r="C132" s="1"/>
  <c r="C138"/>
  <c r="C133"/>
  <c r="C127"/>
  <c r="C124"/>
  <c r="C119"/>
  <c r="C114"/>
  <c r="C109"/>
  <c r="C108" s="1"/>
  <c r="C99"/>
  <c r="C96"/>
  <c r="C90"/>
  <c r="C86"/>
  <c r="C82"/>
  <c r="C78"/>
  <c r="C72"/>
  <c r="C67"/>
  <c r="C54"/>
  <c r="C53" s="1"/>
  <c r="C48"/>
  <c r="C43"/>
  <c r="C42" s="1"/>
  <c r="C39"/>
  <c r="C35"/>
  <c r="C31"/>
  <c r="C30" s="1"/>
  <c r="C27"/>
  <c r="C21"/>
  <c r="C15"/>
  <c r="C14" s="1"/>
  <c r="C7"/>
  <c r="C6" s="1"/>
  <c r="E6" i="6"/>
  <c r="E7"/>
  <c r="E8"/>
  <c r="E9"/>
  <c r="E10"/>
  <c r="E11"/>
  <c r="E13"/>
  <c r="E14"/>
  <c r="E15"/>
  <c r="E16"/>
  <c r="E17"/>
  <c r="E18"/>
  <c r="E19"/>
  <c r="E20"/>
  <c r="E5"/>
  <c r="C19"/>
  <c r="D19"/>
  <c r="C13"/>
  <c r="D13"/>
  <c r="B19"/>
  <c r="B13"/>
  <c r="D27" i="7"/>
  <c r="D6"/>
  <c r="D7"/>
  <c r="D8"/>
  <c r="D9"/>
  <c r="D10"/>
  <c r="D11"/>
  <c r="D12"/>
  <c r="D13"/>
  <c r="D14"/>
  <c r="D15"/>
  <c r="D16"/>
  <c r="D17"/>
  <c r="D18"/>
  <c r="D19"/>
  <c r="D20"/>
  <c r="D21"/>
  <c r="D22"/>
  <c r="D23"/>
  <c r="D24"/>
  <c r="D25"/>
  <c r="D26"/>
  <c r="D5"/>
  <c r="C27"/>
  <c r="B27"/>
  <c r="C193" i="35" l="1"/>
  <c r="C5" s="1"/>
  <c r="B20" i="6"/>
  <c r="C20"/>
  <c r="D20"/>
  <c r="D14" i="2" l="1"/>
  <c r="D5"/>
  <c r="D20" s="1"/>
  <c r="C1324" i="22" l="1"/>
  <c r="C1319"/>
  <c r="C1316" s="1"/>
  <c r="C1314"/>
  <c r="C1313" s="1"/>
  <c r="C1311"/>
  <c r="C1307"/>
  <c r="C1303"/>
  <c r="C1290"/>
  <c r="C1282"/>
  <c r="C1276"/>
  <c r="C1270"/>
  <c r="C1258"/>
  <c r="C1244"/>
  <c r="C1238"/>
  <c r="C1232"/>
  <c r="C1214"/>
  <c r="C1209"/>
  <c r="C1205"/>
  <c r="C1194"/>
  <c r="C1191"/>
  <c r="C1176"/>
  <c r="C1149"/>
  <c r="C1138"/>
  <c r="C1135"/>
  <c r="C1132"/>
  <c r="C1126"/>
  <c r="C1116"/>
  <c r="C1108" s="1"/>
  <c r="C1109"/>
  <c r="C1105"/>
  <c r="C1099"/>
  <c r="C1088" s="1"/>
  <c r="C1089"/>
  <c r="C1082"/>
  <c r="C1074"/>
  <c r="C1067"/>
  <c r="C1056"/>
  <c r="C1051"/>
  <c r="C1035"/>
  <c r="C1024" s="1"/>
  <c r="C1025"/>
  <c r="C1021"/>
  <c r="C1016"/>
  <c r="C1009"/>
  <c r="C1004"/>
  <c r="C994"/>
  <c r="C984"/>
  <c r="C960" s="1"/>
  <c r="C961"/>
  <c r="C957"/>
  <c r="C954"/>
  <c r="C947"/>
  <c r="C940"/>
  <c r="C929"/>
  <c r="C901"/>
  <c r="C876"/>
  <c r="C850"/>
  <c r="C847"/>
  <c r="C845"/>
  <c r="C843"/>
  <c r="C840"/>
  <c r="C838"/>
  <c r="C827"/>
  <c r="C824"/>
  <c r="C809"/>
  <c r="C807"/>
  <c r="C805"/>
  <c r="C799"/>
  <c r="C797"/>
  <c r="C795"/>
  <c r="C792"/>
  <c r="C789"/>
  <c r="C783"/>
  <c r="C776"/>
  <c r="C771"/>
  <c r="C762"/>
  <c r="C758"/>
  <c r="C748"/>
  <c r="C745"/>
  <c r="C743"/>
  <c r="C734"/>
  <c r="C731"/>
  <c r="C727"/>
  <c r="C723"/>
  <c r="C718"/>
  <c r="C714"/>
  <c r="C711"/>
  <c r="C699"/>
  <c r="C695"/>
  <c r="C681"/>
  <c r="C676"/>
  <c r="C673"/>
  <c r="C670"/>
  <c r="C662"/>
  <c r="C658"/>
  <c r="C654"/>
  <c r="C651"/>
  <c r="C648"/>
  <c r="C645"/>
  <c r="C642"/>
  <c r="C639"/>
  <c r="C634"/>
  <c r="C625"/>
  <c r="C617"/>
  <c r="C610"/>
  <c r="C602"/>
  <c r="C592"/>
  <c r="C588"/>
  <c r="C579"/>
  <c r="C577"/>
  <c r="C569"/>
  <c r="C550"/>
  <c r="C545"/>
  <c r="C537"/>
  <c r="C528"/>
  <c r="C517"/>
  <c r="C509"/>
  <c r="C493"/>
  <c r="C492" s="1"/>
  <c r="C487"/>
  <c r="C483"/>
  <c r="C479"/>
  <c r="C472"/>
  <c r="C467"/>
  <c r="C462"/>
  <c r="C457"/>
  <c r="C451"/>
  <c r="C442"/>
  <c r="C437"/>
  <c r="C434"/>
  <c r="C427"/>
  <c r="C421"/>
  <c r="C417"/>
  <c r="C413"/>
  <c r="C409"/>
  <c r="C403"/>
  <c r="C397"/>
  <c r="C390"/>
  <c r="C385"/>
  <c r="C384" s="1"/>
  <c r="C381"/>
  <c r="C375"/>
  <c r="C367"/>
  <c r="C357"/>
  <c r="C347"/>
  <c r="C333"/>
  <c r="C324"/>
  <c r="C316"/>
  <c r="C309"/>
  <c r="C298"/>
  <c r="C295"/>
  <c r="C292"/>
  <c r="C282"/>
  <c r="C280"/>
  <c r="C278"/>
  <c r="C276"/>
  <c r="C275" s="1"/>
  <c r="C273"/>
  <c r="C267"/>
  <c r="C262"/>
  <c r="C260"/>
  <c r="C255"/>
  <c r="C249"/>
  <c r="C246"/>
  <c r="C243"/>
  <c r="C236"/>
  <c r="C232"/>
  <c r="C217"/>
  <c r="C210"/>
  <c r="C204"/>
  <c r="C198"/>
  <c r="C190"/>
  <c r="C183"/>
  <c r="C176"/>
  <c r="C169"/>
  <c r="C162"/>
  <c r="C155"/>
  <c r="C149"/>
  <c r="C141"/>
  <c r="C134"/>
  <c r="C122"/>
  <c r="C111"/>
  <c r="C102"/>
  <c r="C89"/>
  <c r="C80"/>
  <c r="C72"/>
  <c r="C61"/>
  <c r="C50"/>
  <c r="C39"/>
  <c r="C28"/>
  <c r="C19"/>
  <c r="C7"/>
  <c r="C6"/>
  <c r="C14" i="2"/>
  <c r="B14"/>
  <c r="C5"/>
  <c r="B5"/>
  <c r="C826" i="22" l="1"/>
  <c r="C1257"/>
  <c r="C549"/>
  <c r="C747"/>
  <c r="C849"/>
  <c r="C675"/>
  <c r="C235"/>
  <c r="C436"/>
  <c r="C1193"/>
  <c r="C1148"/>
  <c r="C294"/>
  <c r="C1213"/>
  <c r="C20" i="2"/>
  <c r="B20"/>
  <c r="C1324" i="31"/>
  <c r="C1319"/>
  <c r="C1316" s="1"/>
  <c r="C1314"/>
  <c r="C1313" s="1"/>
  <c r="C1311"/>
  <c r="C1307"/>
  <c r="C1303"/>
  <c r="C1290"/>
  <c r="C1282"/>
  <c r="C1276"/>
  <c r="C1270"/>
  <c r="C1258"/>
  <c r="C1244"/>
  <c r="C1238"/>
  <c r="C1232"/>
  <c r="C1214"/>
  <c r="C1209"/>
  <c r="C1205"/>
  <c r="C1194"/>
  <c r="C1191"/>
  <c r="C1176"/>
  <c r="C1149"/>
  <c r="C1138"/>
  <c r="C1135"/>
  <c r="C1132"/>
  <c r="C1126"/>
  <c r="C1116"/>
  <c r="C1109"/>
  <c r="C1105"/>
  <c r="C1099"/>
  <c r="C1089"/>
  <c r="C1082"/>
  <c r="C1074"/>
  <c r="C1067"/>
  <c r="C1056"/>
  <c r="C1051"/>
  <c r="C1035"/>
  <c r="C1025"/>
  <c r="C1021"/>
  <c r="C1016"/>
  <c r="C1009"/>
  <c r="C1004"/>
  <c r="C994"/>
  <c r="C984"/>
  <c r="C961"/>
  <c r="C957"/>
  <c r="C954"/>
  <c r="C947"/>
  <c r="C940"/>
  <c r="C929"/>
  <c r="C901"/>
  <c r="C876"/>
  <c r="C850"/>
  <c r="C847"/>
  <c r="C845"/>
  <c r="C843"/>
  <c r="C840"/>
  <c r="C838"/>
  <c r="C827"/>
  <c r="C824"/>
  <c r="C809"/>
  <c r="C807"/>
  <c r="C805"/>
  <c r="C799"/>
  <c r="C797"/>
  <c r="C795"/>
  <c r="C792"/>
  <c r="C789"/>
  <c r="C783"/>
  <c r="C776"/>
  <c r="C771"/>
  <c r="C762"/>
  <c r="C758"/>
  <c r="C748"/>
  <c r="C745"/>
  <c r="C743"/>
  <c r="C734"/>
  <c r="C731"/>
  <c r="C727"/>
  <c r="C723"/>
  <c r="C718"/>
  <c r="C714"/>
  <c r="C711"/>
  <c r="C699"/>
  <c r="C695"/>
  <c r="C681"/>
  <c r="C676"/>
  <c r="C673"/>
  <c r="C670"/>
  <c r="C662"/>
  <c r="C658"/>
  <c r="C654"/>
  <c r="C651"/>
  <c r="C648"/>
  <c r="C645"/>
  <c r="C642"/>
  <c r="C639"/>
  <c r="C634"/>
  <c r="C625"/>
  <c r="C617"/>
  <c r="C610"/>
  <c r="C602"/>
  <c r="C592"/>
  <c r="C588"/>
  <c r="C579"/>
  <c r="C577"/>
  <c r="C569"/>
  <c r="C550"/>
  <c r="C545"/>
  <c r="C537"/>
  <c r="C528"/>
  <c r="C517"/>
  <c r="C509"/>
  <c r="C493"/>
  <c r="C487"/>
  <c r="C483"/>
  <c r="C479"/>
  <c r="C472"/>
  <c r="C467"/>
  <c r="C462"/>
  <c r="C457"/>
  <c r="C451"/>
  <c r="C442"/>
  <c r="C437"/>
  <c r="C434"/>
  <c r="C427"/>
  <c r="C421"/>
  <c r="C417"/>
  <c r="C413"/>
  <c r="C409"/>
  <c r="C403"/>
  <c r="C397"/>
  <c r="C390"/>
  <c r="C385"/>
  <c r="C381"/>
  <c r="C375"/>
  <c r="C367"/>
  <c r="C357"/>
  <c r="C347"/>
  <c r="C333"/>
  <c r="C324"/>
  <c r="C316"/>
  <c r="C309"/>
  <c r="C298"/>
  <c r="C295"/>
  <c r="C292"/>
  <c r="C282"/>
  <c r="C280"/>
  <c r="C278"/>
  <c r="C276"/>
  <c r="C275" s="1"/>
  <c r="C273"/>
  <c r="C267"/>
  <c r="C262"/>
  <c r="C260"/>
  <c r="C255"/>
  <c r="C249"/>
  <c r="C246"/>
  <c r="C243"/>
  <c r="C236"/>
  <c r="C232"/>
  <c r="C217"/>
  <c r="C210"/>
  <c r="C204"/>
  <c r="C198"/>
  <c r="C190"/>
  <c r="C183"/>
  <c r="C176"/>
  <c r="C169"/>
  <c r="C162"/>
  <c r="C155"/>
  <c r="C149"/>
  <c r="C141"/>
  <c r="C134"/>
  <c r="C122"/>
  <c r="C111"/>
  <c r="C102"/>
  <c r="C89"/>
  <c r="C80"/>
  <c r="C72"/>
  <c r="C61"/>
  <c r="C50"/>
  <c r="C39"/>
  <c r="C28"/>
  <c r="C19"/>
  <c r="C7"/>
  <c r="B20" i="13"/>
  <c r="B16"/>
  <c r="B20" i="14"/>
  <c r="B16"/>
  <c r="D16" i="5"/>
  <c r="D20" s="1"/>
  <c r="B16"/>
  <c r="B20" s="1"/>
  <c r="D6" i="1"/>
  <c r="D39" s="1"/>
  <c r="B34"/>
  <c r="B12"/>
  <c r="B7"/>
  <c r="C33" i="15"/>
  <c r="C31"/>
  <c r="C21"/>
  <c r="C10"/>
  <c r="C7"/>
  <c r="C6" s="1"/>
  <c r="C51" i="9"/>
  <c r="C45"/>
  <c r="C40"/>
  <c r="C8"/>
  <c r="D19" i="16"/>
  <c r="B19"/>
  <c r="D12"/>
  <c r="B12"/>
  <c r="C9" i="15" l="1"/>
  <c r="C7" i="9"/>
  <c r="C6" s="1"/>
  <c r="C5" s="1"/>
  <c r="C492" i="31"/>
  <c r="C235"/>
  <c r="C436"/>
  <c r="C549"/>
  <c r="C1108"/>
  <c r="C1213"/>
  <c r="C1257"/>
  <c r="C5" i="22"/>
  <c r="C849" i="31"/>
  <c r="C960"/>
  <c r="C294"/>
  <c r="C675"/>
  <c r="C747"/>
  <c r="C1024"/>
  <c r="C1148"/>
  <c r="C6"/>
  <c r="C5" s="1"/>
  <c r="C384"/>
  <c r="C826"/>
  <c r="C1088"/>
  <c r="C1193"/>
  <c r="B6" i="1"/>
  <c r="B39" s="1"/>
  <c r="C5" i="15"/>
  <c r="B6" i="10"/>
  <c r="B14" i="4"/>
  <c r="C270" i="21" l="1"/>
  <c r="C257"/>
  <c r="C256" s="1"/>
  <c r="C239"/>
  <c r="C238" s="1"/>
  <c r="C221"/>
  <c r="C220" s="1"/>
  <c r="C208"/>
  <c r="C198"/>
  <c r="C194"/>
  <c r="C190"/>
  <c r="C189" s="1"/>
  <c r="C185"/>
  <c r="C184" s="1"/>
  <c r="C180"/>
  <c r="C176"/>
  <c r="C173"/>
  <c r="C164"/>
  <c r="C157"/>
  <c r="C148"/>
  <c r="C143"/>
  <c r="C138"/>
  <c r="C133"/>
  <c r="C132" s="1"/>
  <c r="C127"/>
  <c r="C124"/>
  <c r="C119"/>
  <c r="C114"/>
  <c r="C109"/>
  <c r="C99"/>
  <c r="C96"/>
  <c r="C90"/>
  <c r="C86"/>
  <c r="C82"/>
  <c r="C78"/>
  <c r="C72"/>
  <c r="C67"/>
  <c r="C54"/>
  <c r="C48"/>
  <c r="C43"/>
  <c r="C42" s="1"/>
  <c r="C39"/>
  <c r="C35"/>
  <c r="C31"/>
  <c r="C27"/>
  <c r="C21"/>
  <c r="C15"/>
  <c r="C7"/>
  <c r="C6" s="1"/>
  <c r="C74" i="12"/>
  <c r="C70"/>
  <c r="C61"/>
  <c r="C47"/>
  <c r="C43"/>
  <c r="C36"/>
  <c r="C31"/>
  <c r="C25"/>
  <c r="C18"/>
  <c r="C7"/>
  <c r="C30" i="21" l="1"/>
  <c r="C14"/>
  <c r="C108"/>
  <c r="C53"/>
  <c r="C193"/>
  <c r="C6" i="12"/>
  <c r="C57"/>
  <c r="B13" i="10"/>
  <c r="B20" i="4"/>
  <c r="D12"/>
  <c r="D24" s="1"/>
  <c r="B12"/>
  <c r="C26" i="3"/>
  <c r="D26"/>
  <c r="B26"/>
  <c r="C10" i="34"/>
  <c r="C25" i="33"/>
  <c r="D13" i="10"/>
  <c r="B10" i="11"/>
  <c r="B5"/>
  <c r="B13" i="30"/>
  <c r="B5"/>
  <c r="B16"/>
  <c r="C5" i="21" l="1"/>
  <c r="C5" i="12"/>
  <c r="B29" i="11"/>
  <c r="B24" i="4"/>
</calcChain>
</file>

<file path=xl/sharedStrings.xml><?xml version="1.0" encoding="utf-8"?>
<sst xmlns="http://schemas.openxmlformats.org/spreadsheetml/2006/main" count="4169" uniqueCount="1883">
  <si>
    <t>预算科目</t>
  </si>
  <si>
    <t>上年同期</t>
  </si>
  <si>
    <t>调整预算数</t>
  </si>
  <si>
    <t>决算数</t>
  </si>
  <si>
    <t>一、税收收入</t>
  </si>
  <si>
    <t>　　增值税</t>
  </si>
  <si>
    <t>　　企业所得税</t>
  </si>
  <si>
    <t>　　个人所得税</t>
  </si>
  <si>
    <t>　　房产税</t>
  </si>
  <si>
    <t>　　印花税</t>
  </si>
  <si>
    <t>　　土地增值税</t>
  </si>
  <si>
    <t>　　耕地占用税</t>
  </si>
  <si>
    <t>二、非税收入</t>
  </si>
  <si>
    <t>　　专项收入</t>
  </si>
  <si>
    <t>　　行政事业性收费收入</t>
  </si>
  <si>
    <t>　　罚没收入</t>
  </si>
  <si>
    <t>单位：万元</t>
  </si>
  <si>
    <t>灾害防治及应急管理支出</t>
  </si>
  <si>
    <t>上级补助收入</t>
  </si>
  <si>
    <t>上解上级支出</t>
  </si>
  <si>
    <t>安排预算稳定调节基金</t>
  </si>
  <si>
    <t>调出资金</t>
  </si>
  <si>
    <t>债务转贷收入</t>
  </si>
  <si>
    <t>上年结余</t>
  </si>
  <si>
    <t>净结余</t>
  </si>
  <si>
    <t>一般公共服务支出</t>
  </si>
  <si>
    <t>教育支出</t>
  </si>
  <si>
    <t>文化旅游体育与传媒支出</t>
  </si>
  <si>
    <t>社会保障和就业支出</t>
  </si>
  <si>
    <t>城乡社区支出</t>
  </si>
  <si>
    <t>农林水支出</t>
  </si>
  <si>
    <t>交通运输支出</t>
  </si>
  <si>
    <t>其他支出</t>
  </si>
  <si>
    <t>债务付息支出</t>
  </si>
  <si>
    <t>本年收入合计</t>
  </si>
  <si>
    <t>本年支出合计</t>
  </si>
  <si>
    <t>省补助计划单列市收入</t>
  </si>
  <si>
    <t>计划单列市上解省支出</t>
  </si>
  <si>
    <t>调入资金</t>
  </si>
  <si>
    <t>年终结余</t>
  </si>
  <si>
    <t>企业职工基本养老保险基金收入</t>
  </si>
  <si>
    <t>企业职工基本养老保险基金支出</t>
  </si>
  <si>
    <t>失业保险基金收入</t>
  </si>
  <si>
    <t>失业保险基金支出</t>
  </si>
  <si>
    <t>城镇职工基本医疗保险基金收入</t>
  </si>
  <si>
    <t>城镇职工基本医疗保险基金支出</t>
  </si>
  <si>
    <t>工伤保险基金收入</t>
  </si>
  <si>
    <t>工伤保险基金支出</t>
  </si>
  <si>
    <t>生育保险基金收入</t>
  </si>
  <si>
    <t>生育保险基金</t>
  </si>
  <si>
    <t>居民社会养老保险基金收入</t>
  </si>
  <si>
    <t>居民社会养老保险基金支出</t>
  </si>
  <si>
    <t>机关事业单位基本养老保险基金收入</t>
  </si>
  <si>
    <t>机关事业单位基本养老保险基金支出</t>
  </si>
  <si>
    <t>居民基本医疗保险基金收入</t>
  </si>
  <si>
    <t>居民基本医疗保险基金支出</t>
  </si>
  <si>
    <t>社保基金收入</t>
  </si>
  <si>
    <t>社保基金支出</t>
  </si>
  <si>
    <t>结转下年</t>
  </si>
  <si>
    <t>执行进度</t>
  </si>
  <si>
    <t>税收收入小计</t>
  </si>
  <si>
    <t>非税收入小计</t>
  </si>
  <si>
    <t>年初预算数</t>
  </si>
  <si>
    <t>本年执行数</t>
  </si>
  <si>
    <t>完成进度</t>
  </si>
  <si>
    <t>科目编码</t>
  </si>
  <si>
    <t>科目名称</t>
  </si>
  <si>
    <t>一般公共预算支出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</si>
  <si>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</si>
  <si>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</si>
  <si>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</si>
  <si>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</si>
  <si>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</si>
  <si>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</si>
  <si>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</si>
  <si>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</si>
  <si>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</si>
  <si>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</si>
  <si>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</si>
  <si>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</si>
  <si>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</si>
  <si>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</si>
  <si>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</si>
  <si>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</si>
  <si>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</si>
  <si>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</si>
  <si>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</si>
  <si>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</si>
  <si>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</si>
  <si>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</si>
  <si>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</si>
  <si>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</si>
  <si>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</si>
  <si>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</si>
  <si>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</si>
  <si>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</si>
  <si>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</si>
  <si>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</si>
  <si>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</si>
  <si>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</si>
  <si>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</si>
  <si>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</si>
  <si>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</si>
  <si>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</si>
  <si>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</si>
  <si>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</si>
  <si>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</si>
  <si>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</si>
  <si>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</si>
  <si>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</si>
  <si>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</si>
  <si>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</si>
  <si>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</si>
  <si>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</si>
  <si>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</si>
  <si>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</si>
  <si>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</si>
  <si>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</si>
  <si>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</si>
  <si>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</si>
  <si>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</si>
  <si>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</si>
  <si>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</si>
  <si>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</si>
  <si>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</si>
  <si>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</si>
  <si>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</si>
  <si>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政府特殊津贴</t>
  </si>
  <si>
    <t xml:space="preserve">    资助留学回国人员</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</si>
  <si>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</si>
  <si>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</si>
  <si>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</si>
  <si>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</si>
  <si>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</si>
  <si>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</si>
  <si>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</si>
  <si>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</si>
  <si>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</si>
  <si>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</si>
  <si>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</si>
  <si>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</si>
  <si>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</si>
  <si>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</si>
  <si>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</si>
  <si>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</si>
  <si>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</si>
  <si>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</si>
  <si>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</si>
  <si>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</si>
  <si>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</si>
  <si>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</si>
  <si>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</si>
  <si>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</si>
  <si>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</si>
  <si>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</si>
  <si>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</si>
  <si>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</si>
  <si>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</si>
  <si>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</si>
  <si>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</si>
  <si>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</si>
  <si>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</si>
  <si>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</si>
  <si>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</si>
  <si>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</si>
  <si>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</si>
  <si>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</si>
  <si>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</si>
  <si>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</si>
  <si>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</si>
  <si>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</si>
  <si>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</si>
  <si>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</si>
  <si>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</si>
  <si>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</si>
  <si>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</si>
  <si>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</si>
  <si>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</si>
  <si>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</si>
  <si>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</si>
  <si>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</si>
  <si>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</si>
  <si>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</si>
  <si>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</si>
  <si>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</si>
  <si>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</si>
  <si>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</si>
  <si>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</si>
  <si>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</si>
  <si>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</si>
  <si>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</si>
  <si>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</si>
  <si>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</si>
  <si>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</si>
  <si>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</si>
  <si>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</si>
  <si>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</si>
  <si>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</si>
  <si>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</si>
  <si>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</si>
  <si>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</si>
  <si>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</si>
  <si>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</si>
  <si>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</si>
  <si>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</si>
  <si>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</si>
  <si>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</si>
  <si>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</si>
  <si>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</si>
  <si>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</si>
  <si>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</si>
  <si>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</si>
  <si>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</si>
  <si>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</si>
  <si>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</si>
  <si>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</si>
  <si>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</si>
  <si>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</si>
  <si>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</si>
  <si>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</si>
  <si>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</si>
  <si>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</si>
  <si>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</si>
  <si>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</si>
  <si>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</si>
  <si>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</si>
  <si>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</si>
  <si>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</si>
  <si>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</si>
  <si>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</si>
  <si>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</si>
  <si>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</si>
  <si>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</si>
  <si>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</si>
  <si>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</si>
  <si>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</si>
  <si>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</si>
  <si>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</si>
  <si>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</si>
  <si>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</si>
  <si>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</si>
  <si>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</si>
  <si>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</si>
  <si>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</si>
  <si>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</si>
  <si>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</si>
  <si>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</si>
  <si>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</si>
  <si>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</si>
  <si>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</si>
  <si>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</si>
  <si>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</si>
  <si>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</si>
  <si>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</si>
  <si>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</si>
  <si>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</si>
  <si>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</si>
  <si>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</si>
  <si>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</si>
  <si>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</si>
  <si>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</si>
  <si>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</si>
  <si>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</si>
  <si>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</si>
  <si>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</si>
  <si>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</si>
  <si>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</si>
  <si>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</si>
  <si>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</si>
  <si>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</si>
  <si>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</si>
  <si>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</si>
  <si>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</si>
  <si>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</si>
  <si>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</si>
  <si>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</si>
  <si>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</si>
  <si>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</si>
  <si>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</si>
  <si>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</si>
  <si>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</si>
  <si>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</si>
  <si>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</si>
  <si>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</si>
  <si>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</si>
  <si>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</si>
  <si>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</si>
  <si>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</si>
  <si>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</si>
  <si>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</si>
  <si>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</si>
  <si>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</si>
  <si>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</si>
  <si>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</si>
  <si>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</si>
  <si>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</si>
  <si>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</si>
  <si>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</si>
  <si>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</si>
  <si>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</si>
  <si>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</si>
  <si>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</si>
  <si>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</si>
  <si>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</si>
  <si>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</si>
  <si>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</si>
  <si>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</si>
  <si>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</si>
  <si>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</si>
  <si>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</si>
  <si>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</si>
  <si>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</si>
  <si>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</si>
  <si>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</si>
  <si>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</si>
  <si>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</si>
  <si>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</si>
  <si>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</si>
  <si>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</si>
  <si>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</si>
  <si>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</si>
  <si>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</si>
  <si>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</si>
  <si>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</si>
  <si>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</si>
  <si>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</si>
  <si>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</si>
  <si>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</si>
  <si>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</si>
  <si>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</si>
  <si>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</si>
  <si>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</si>
  <si>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</si>
  <si>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</si>
  <si>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</si>
  <si>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</si>
  <si>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</si>
  <si>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</si>
  <si>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</si>
  <si>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</si>
  <si>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</si>
  <si>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</si>
  <si>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</si>
  <si>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</si>
  <si>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</si>
  <si>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</si>
  <si>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</si>
  <si>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</si>
  <si>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</si>
  <si>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</si>
  <si>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</si>
  <si>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</si>
  <si>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</si>
  <si>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</si>
  <si>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</si>
  <si>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</si>
  <si>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</si>
  <si>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</si>
  <si>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</si>
  <si>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</si>
  <si>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</si>
  <si>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</si>
  <si>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</si>
  <si>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</si>
  <si>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</si>
  <si>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</si>
  <si>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</si>
  <si>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</si>
  <si>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</si>
  <si>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</si>
  <si>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</si>
  <si>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</si>
  <si>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</si>
  <si>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</si>
  <si>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</si>
  <si>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</si>
  <si>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</si>
  <si>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</si>
  <si>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</si>
  <si>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</si>
  <si>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</si>
  <si>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</si>
  <si>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</si>
  <si>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</si>
  <si>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</si>
  <si>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</si>
  <si>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</si>
  <si>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</si>
  <si>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</si>
  <si>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</si>
  <si>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</si>
  <si>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</si>
  <si>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</si>
  <si>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</si>
  <si>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</si>
  <si>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</si>
  <si>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</si>
  <si>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</si>
  <si>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</si>
  <si>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</si>
  <si>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</si>
  <si>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</si>
  <si>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</si>
  <si>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</si>
  <si>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</si>
  <si>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</si>
  <si>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</si>
  <si>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</si>
  <si>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其他广播电视支出</t>
  </si>
  <si>
    <t xml:space="preserve">    宣传文化发展专项支出</t>
  </si>
  <si>
    <t xml:space="preserve">    文化产业发展专项支出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</si>
  <si>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</si>
  <si>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</si>
  <si>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</si>
  <si>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</si>
  <si>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</si>
  <si>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</si>
  <si>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</si>
  <si>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</si>
  <si>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</si>
  <si>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</si>
  <si>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</si>
  <si>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</si>
  <si>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</si>
  <si>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补充全国社会保障基金</t>
  </si>
  <si>
    <t xml:space="preserve">    用一般公共预算补充基金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</si>
  <si>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</si>
  <si>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</si>
  <si>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</si>
  <si>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</si>
  <si>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</si>
  <si>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</si>
  <si>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</si>
  <si>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</si>
  <si>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</si>
  <si>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</si>
  <si>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</si>
  <si>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</si>
  <si>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</si>
  <si>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</si>
  <si>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</si>
  <si>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</si>
  <si>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</si>
  <si>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</si>
  <si>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</si>
  <si>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</si>
  <si>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</si>
  <si>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</si>
  <si>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</si>
  <si>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</si>
  <si>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</si>
  <si>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</si>
  <si>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</si>
  <si>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</si>
  <si>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</si>
  <si>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</si>
  <si>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</si>
  <si>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</si>
  <si>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</si>
  <si>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</si>
  <si>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</si>
  <si>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</si>
  <si>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</si>
  <si>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</si>
  <si>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</si>
  <si>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</si>
  <si>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</si>
  <si>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</si>
  <si>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</si>
  <si>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</si>
  <si>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</si>
  <si>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</si>
  <si>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</si>
  <si>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</si>
  <si>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</si>
  <si>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</si>
  <si>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</si>
  <si>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</si>
  <si>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</si>
  <si>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</si>
  <si>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</si>
  <si>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</si>
  <si>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</si>
  <si>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</si>
  <si>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</si>
  <si>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</si>
  <si>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</si>
  <si>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</si>
  <si>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</si>
  <si>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</si>
  <si>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</si>
  <si>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</si>
  <si>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</si>
  <si>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</si>
  <si>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</si>
  <si>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</si>
  <si>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</si>
  <si>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</si>
  <si>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</si>
  <si>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</si>
  <si>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</si>
  <si>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</si>
  <si>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</si>
  <si>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</si>
  <si>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</si>
  <si>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</si>
  <si>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</si>
  <si>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</si>
  <si>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</si>
  <si>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</si>
  <si>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</si>
  <si>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</si>
  <si>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</si>
  <si>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</si>
  <si>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</si>
  <si>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</si>
  <si>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</si>
  <si>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</si>
  <si>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</si>
  <si>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</si>
  <si>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</si>
  <si>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</si>
  <si>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</si>
  <si>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</si>
  <si>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</si>
  <si>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</si>
  <si>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</si>
  <si>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</si>
  <si>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</si>
  <si>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</si>
  <si>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</si>
  <si>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</si>
  <si>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</si>
  <si>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</si>
  <si>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</si>
  <si>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</si>
  <si>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</si>
  <si>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</si>
  <si>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</si>
  <si>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</si>
  <si>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</si>
  <si>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</si>
  <si>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</si>
  <si>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</si>
  <si>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</si>
  <si>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</si>
  <si>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</si>
  <si>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</si>
  <si>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</si>
  <si>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</si>
  <si>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</si>
  <si>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</si>
  <si>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</si>
  <si>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</si>
  <si>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</si>
  <si>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</si>
  <si>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</si>
  <si>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</si>
  <si>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</si>
  <si>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</si>
  <si>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</si>
  <si>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</si>
  <si>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</si>
  <si>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</si>
  <si>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</si>
  <si>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</si>
  <si>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</si>
  <si>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</si>
  <si>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</si>
  <si>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</si>
  <si>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</si>
  <si>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</si>
  <si>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</si>
  <si>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</si>
  <si>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</si>
  <si>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</si>
  <si>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</si>
  <si>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</si>
  <si>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</si>
  <si>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</si>
  <si>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</si>
  <si>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</si>
  <si>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</si>
  <si>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</si>
  <si>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</si>
  <si>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</si>
  <si>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</si>
  <si>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</si>
  <si>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</si>
  <si>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</si>
  <si>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</si>
  <si>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</si>
  <si>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</si>
  <si>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</si>
  <si>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</si>
  <si>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</si>
  <si>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</si>
  <si>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</si>
  <si>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</si>
  <si>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</si>
  <si>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</si>
  <si>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</si>
  <si>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</si>
  <si>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</si>
  <si>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</si>
  <si>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</si>
  <si>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</si>
  <si>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</si>
  <si>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</si>
  <si>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</si>
  <si>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</si>
  <si>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</si>
  <si>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</si>
  <si>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</si>
  <si>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</si>
  <si>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</si>
  <si>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</si>
  <si>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</si>
  <si>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</si>
  <si>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</si>
  <si>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</si>
  <si>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</si>
  <si>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</si>
  <si>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</si>
  <si>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</si>
  <si>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</si>
  <si>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</si>
  <si>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</si>
  <si>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</si>
  <si>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</si>
  <si>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</si>
  <si>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</si>
  <si>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</si>
  <si>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</si>
  <si>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</si>
  <si>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</si>
  <si>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</si>
  <si>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</si>
  <si>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</si>
  <si>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</si>
  <si>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</si>
  <si>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</si>
  <si>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</si>
  <si>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</si>
  <si>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</si>
  <si>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</si>
  <si>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</si>
  <si>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</si>
  <si>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</si>
  <si>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</si>
  <si>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</si>
  <si>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</si>
  <si>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</si>
  <si>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</si>
  <si>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</si>
  <si>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</si>
  <si>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</si>
  <si>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</si>
  <si>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</si>
  <si>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</si>
  <si>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</si>
  <si>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</si>
  <si>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</si>
  <si>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</si>
  <si>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</si>
  <si>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</si>
  <si>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林业和草原</t>
  </si>
  <si>
    <t xml:space="preserve">    事业机构</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</si>
  <si>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</si>
  <si>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</si>
  <si>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</si>
  <si>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</si>
  <si>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</si>
  <si>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</si>
  <si>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</si>
  <si>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</si>
  <si>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</si>
  <si>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</si>
  <si>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</si>
  <si>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</si>
  <si>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</si>
  <si>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</si>
  <si>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</si>
  <si>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</si>
  <si>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</si>
  <si>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</si>
  <si>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</si>
  <si>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</si>
  <si>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</si>
  <si>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</si>
  <si>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</si>
  <si>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</si>
  <si>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</si>
  <si>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</si>
  <si>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</si>
  <si>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</si>
  <si>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</si>
  <si>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</si>
  <si>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</si>
  <si>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</si>
  <si>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</si>
  <si>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</si>
  <si>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</si>
  <si>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</si>
  <si>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</si>
  <si>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</si>
  <si>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</si>
  <si>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</si>
  <si>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</si>
  <si>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</si>
  <si>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</si>
  <si>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</si>
  <si>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</si>
  <si>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</si>
  <si>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</si>
  <si>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</si>
  <si>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</si>
  <si>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</si>
  <si>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</si>
  <si>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</si>
  <si>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</si>
  <si>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</si>
  <si>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</si>
  <si>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</si>
  <si>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</si>
  <si>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</si>
  <si>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</si>
  <si>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</si>
  <si>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</si>
  <si>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</si>
  <si>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</si>
  <si>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</si>
  <si>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</si>
  <si>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</si>
  <si>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</si>
  <si>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</si>
  <si>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</si>
  <si>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</si>
  <si>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</si>
  <si>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</si>
  <si>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</si>
  <si>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</si>
  <si>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</si>
  <si>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</si>
  <si>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</si>
  <si>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</si>
  <si>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</si>
  <si>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</si>
  <si>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</si>
  <si>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</si>
  <si>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</si>
  <si>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</si>
  <si>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</si>
  <si>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</si>
  <si>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</si>
  <si>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</si>
  <si>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</si>
  <si>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</si>
  <si>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</si>
  <si>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</si>
  <si>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</si>
  <si>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</si>
  <si>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</si>
  <si>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</si>
  <si>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</si>
  <si>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</si>
  <si>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</si>
  <si>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</si>
  <si>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</si>
  <si>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</si>
  <si>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</si>
  <si>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</si>
  <si>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</si>
  <si>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</si>
  <si>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</si>
  <si>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</si>
  <si>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</si>
  <si>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</si>
  <si>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</si>
  <si>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</si>
  <si>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</si>
  <si>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</si>
  <si>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</si>
  <si>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</si>
  <si>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</si>
  <si>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</si>
  <si>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</si>
  <si>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</si>
  <si>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</si>
  <si>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</si>
  <si>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</si>
  <si>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</si>
  <si>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</si>
  <si>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</si>
  <si>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</si>
  <si>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</si>
  <si>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</si>
  <si>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</si>
  <si>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</si>
  <si>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</si>
  <si>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</si>
  <si>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</si>
  <si>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</si>
  <si>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</si>
  <si>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</si>
  <si>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</si>
  <si>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</si>
  <si>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</si>
  <si>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</si>
  <si>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</si>
  <si>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</si>
  <si>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</si>
  <si>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</si>
  <si>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</si>
  <si>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</si>
  <si>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</si>
  <si>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</si>
  <si>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</si>
  <si>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</si>
  <si>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</si>
  <si>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</si>
  <si>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</si>
  <si>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</si>
  <si>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</si>
  <si>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</si>
  <si>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</si>
  <si>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</si>
  <si>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</si>
  <si>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</si>
  <si>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</si>
  <si>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</si>
  <si>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</si>
  <si>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</si>
  <si>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</si>
  <si>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</si>
  <si>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</si>
  <si>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</si>
  <si>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</si>
  <si>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</si>
  <si>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</si>
  <si>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</si>
  <si>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</si>
  <si>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</si>
  <si>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</si>
  <si>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</si>
  <si>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</si>
  <si>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</si>
  <si>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</si>
  <si>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</si>
  <si>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</si>
  <si>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</si>
  <si>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</si>
  <si>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</si>
  <si>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</si>
  <si>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</si>
  <si>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</si>
  <si>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</si>
  <si>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</si>
  <si>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</si>
  <si>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</si>
  <si>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</si>
  <si>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</si>
  <si>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</si>
  <si>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</si>
  <si>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</si>
  <si>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</si>
  <si>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</si>
  <si>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</si>
  <si>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</si>
  <si>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</si>
  <si>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</si>
  <si>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</si>
  <si>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</si>
  <si>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</si>
  <si>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</si>
  <si>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</si>
  <si>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</si>
  <si>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</si>
  <si>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</si>
  <si>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其他自然资源事务支出</t>
  </si>
  <si>
    <t xml:space="preserve">    极地考察</t>
  </si>
  <si>
    <t xml:space="preserve">    海港航标维护</t>
  </si>
  <si>
    <t xml:space="preserve">    海水淡化</t>
  </si>
  <si>
    <t xml:space="preserve">    无居民海岛使用金支出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</si>
  <si>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</si>
  <si>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</si>
  <si>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</si>
  <si>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</si>
  <si>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</si>
  <si>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</si>
  <si>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</si>
  <si>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</si>
  <si>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</si>
  <si>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</si>
  <si>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</si>
  <si>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</si>
  <si>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</si>
  <si>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</si>
  <si>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</si>
  <si>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</si>
  <si>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</si>
  <si>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</si>
  <si>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</si>
  <si>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</si>
  <si>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</si>
  <si>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</si>
  <si>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</si>
  <si>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</si>
  <si>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</si>
  <si>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</si>
  <si>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</si>
  <si>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</si>
  <si>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</si>
  <si>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</si>
  <si>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</si>
  <si>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</si>
  <si>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</si>
  <si>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</si>
  <si>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</si>
  <si>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</si>
  <si>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</si>
  <si>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</si>
  <si>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</si>
  <si>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</si>
  <si>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</si>
  <si>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</si>
  <si>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</si>
  <si>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</si>
  <si>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</si>
  <si>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</si>
  <si>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</si>
  <si>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</si>
  <si>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</si>
  <si>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</si>
  <si>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</si>
  <si>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</si>
  <si>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</si>
  <si>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</si>
  <si>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</si>
  <si>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</si>
  <si>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</si>
  <si>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</si>
  <si>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</si>
  <si>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</si>
  <si>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</si>
  <si>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</si>
  <si>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</si>
  <si>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</si>
  <si>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</si>
  <si>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</si>
  <si>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</si>
  <si>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</si>
  <si>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</si>
  <si>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</si>
  <si>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</si>
  <si>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</si>
  <si>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</si>
  <si>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</si>
  <si>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</si>
  <si>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</si>
  <si>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</si>
  <si>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</si>
  <si>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</si>
  <si>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</si>
  <si>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</si>
  <si>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</si>
  <si>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</si>
  <si>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</si>
  <si>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</si>
  <si>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</si>
  <si>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</si>
  <si>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</si>
  <si>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</si>
  <si>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</si>
  <si>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</si>
  <si>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</si>
  <si>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</si>
  <si>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</si>
  <si>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</si>
  <si>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</si>
  <si>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</si>
  <si>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其他支出(类)</t>
  </si>
  <si>
    <t xml:space="preserve">  其他支出(款)</t>
  </si>
  <si>
    <t xml:space="preserve">    其他支出(项)</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</si>
  <si>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</si>
  <si>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</si>
  <si>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</si>
  <si>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</si>
  <si>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</si>
  <si>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</si>
  <si>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</si>
  <si>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</si>
  <si>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</si>
  <si>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</si>
  <si>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</si>
  <si>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国有资本经营预算支出</t>
  </si>
  <si>
    <t>非税收入</t>
  </si>
  <si>
    <t xml:space="preserve">  国有资本经营收入</t>
  </si>
  <si>
    <t xml:space="preserve">    利润收入</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</si>
  <si>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</si>
  <si>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</si>
  <si>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</si>
  <si>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</si>
  <si>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</si>
  <si>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</si>
  <si>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</si>
  <si>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</si>
  <si>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</si>
  <si>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</si>
  <si>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</si>
  <si>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</si>
  <si>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</si>
  <si>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</si>
  <si>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</si>
  <si>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</si>
  <si>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</si>
  <si>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</si>
  <si>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</si>
  <si>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</si>
  <si>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</si>
  <si>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</si>
  <si>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</si>
  <si>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</si>
  <si>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</si>
  <si>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</si>
  <si>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</si>
  <si>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</si>
  <si>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</si>
  <si>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</si>
  <si>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</si>
  <si>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</si>
  <si>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</si>
  <si>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</si>
  <si>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</si>
  <si>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</si>
  <si>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</si>
  <si>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</si>
  <si>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</si>
  <si>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</si>
  <si>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</si>
  <si>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</si>
  <si>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</si>
  <si>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</si>
  <si>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</si>
  <si>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</si>
  <si>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</si>
  <si>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</si>
  <si>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</si>
  <si>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</si>
  <si>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</si>
  <si>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</si>
  <si>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</si>
  <si>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</si>
  <si>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</si>
  <si>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</si>
  <si>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</si>
  <si>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</si>
  <si>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</si>
  <si>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</si>
  <si>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</si>
  <si>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</si>
  <si>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</si>
  <si>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</si>
  <si>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</si>
  <si>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</si>
  <si>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</si>
  <si>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</si>
  <si>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</si>
  <si>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</si>
  <si>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r>
      <t>附表</t>
    </r>
    <r>
      <rPr>
        <sz val="16"/>
        <color rgb="FF000000"/>
        <rFont val="Times New Roman"/>
        <family val="1"/>
      </rPr>
      <t>1</t>
    </r>
    <phoneticPr fontId="3" type="noConversion"/>
  </si>
  <si>
    <t>合  计</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</si>
  <si>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</si>
  <si>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</si>
  <si>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</si>
  <si>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</si>
  <si>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</si>
  <si>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</si>
  <si>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</si>
  <si>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</si>
  <si>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</si>
  <si>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</si>
  <si>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</si>
  <si>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商业服务业等支出</t>
  </si>
  <si>
    <t xml:space="preserve">    金融支出</t>
  </si>
  <si>
    <t xml:space="preserve">    自然资源海洋气象等支出</t>
  </si>
  <si>
    <t xml:space="preserve">    住房保障支出</t>
  </si>
  <si>
    <t xml:space="preserve">    粮油物资储备支出</t>
  </si>
  <si>
    <t xml:space="preserve">    预备费</t>
  </si>
  <si>
    <t xml:space="preserve">    债务付息支出</t>
  </si>
  <si>
    <t>　　国有资源(资产)有偿使用收入</t>
    <phoneticPr fontId="3" type="noConversion"/>
  </si>
  <si>
    <r>
      <t>附表</t>
    </r>
    <r>
      <rPr>
        <sz val="16"/>
        <color rgb="FF000000"/>
        <rFont val="Times New Roman"/>
        <family val="1"/>
      </rPr>
      <t>2</t>
    </r>
    <phoneticPr fontId="3" type="noConversion"/>
  </si>
  <si>
    <r>
      <t>附表</t>
    </r>
    <r>
      <rPr>
        <sz val="16"/>
        <color rgb="FF000000"/>
        <rFont val="Times New Roman"/>
        <family val="1"/>
      </rPr>
      <t>3</t>
    </r>
    <phoneticPr fontId="3" type="noConversion"/>
  </si>
  <si>
    <t>本 年 收 入 合 计</t>
  </si>
  <si>
    <t>本 年 支 出 合 计</t>
  </si>
  <si>
    <t xml:space="preserve">  返还性收入</t>
  </si>
  <si>
    <t xml:space="preserve">    所得税基数返还收入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</si>
  <si>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</si>
  <si>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</si>
  <si>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</si>
  <si>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</si>
  <si>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</si>
  <si>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</si>
  <si>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固定数额补助收入</t>
  </si>
  <si>
    <t xml:space="preserve">    贫困地区转移支付收入</t>
  </si>
  <si>
    <t xml:space="preserve">    其他一般性转移支付收入</t>
  </si>
  <si>
    <t xml:space="preserve">  专项转移支付收入</t>
  </si>
  <si>
    <t>减:结转下年的支出</t>
  </si>
  <si>
    <t>支  出  总  计</t>
  </si>
  <si>
    <r>
      <t>附表</t>
    </r>
    <r>
      <rPr>
        <sz val="16"/>
        <color rgb="FF000000"/>
        <rFont val="Times New Roman"/>
        <family val="1"/>
      </rPr>
      <t>4</t>
    </r>
    <phoneticPr fontId="3" type="noConversion"/>
  </si>
  <si>
    <r>
      <t>项</t>
    </r>
    <r>
      <rPr>
        <b/>
        <sz val="14"/>
        <color rgb="FF000000"/>
        <rFont val="Times New Roman"/>
        <family val="1"/>
      </rPr>
      <t xml:space="preserve">    </t>
    </r>
    <r>
      <rPr>
        <b/>
        <sz val="14"/>
        <color rgb="FF000000"/>
        <rFont val="黑体"/>
        <family val="3"/>
        <charset val="134"/>
      </rPr>
      <t>目</t>
    </r>
  </si>
  <si>
    <r>
      <t>收</t>
    </r>
    <r>
      <rPr>
        <b/>
        <sz val="14"/>
        <color rgb="FF000000"/>
        <rFont val="Times New Roman"/>
        <family val="1"/>
      </rPr>
      <t xml:space="preserve">      </t>
    </r>
    <r>
      <rPr>
        <b/>
        <sz val="14"/>
        <color rgb="FF000000"/>
        <rFont val="黑体"/>
        <family val="3"/>
        <charset val="134"/>
      </rPr>
      <t>入</t>
    </r>
  </si>
  <si>
    <r>
      <t>支</t>
    </r>
    <r>
      <rPr>
        <b/>
        <sz val="14"/>
        <color rgb="FF000000"/>
        <rFont val="Times New Roman"/>
        <family val="1"/>
      </rPr>
      <t xml:space="preserve">      </t>
    </r>
    <r>
      <rPr>
        <b/>
        <sz val="14"/>
        <color rgb="FF000000"/>
        <rFont val="黑体"/>
        <family val="3"/>
        <charset val="134"/>
      </rPr>
      <t>出</t>
    </r>
  </si>
  <si>
    <t xml:space="preserve">    增值税</t>
  </si>
  <si>
    <t xml:space="preserve">    企业所得税</t>
  </si>
  <si>
    <t xml:space="preserve">    个人所得税</t>
  </si>
  <si>
    <t xml:space="preserve">    房产税</t>
  </si>
  <si>
    <t xml:space="preserve">    印花税</t>
  </si>
  <si>
    <t xml:space="preserve">    土地增值税</t>
  </si>
  <si>
    <t xml:space="preserve">    耕地占用税</t>
  </si>
  <si>
    <t xml:space="preserve">    专项收入</t>
  </si>
  <si>
    <t xml:space="preserve">    行政性收费收入</t>
  </si>
  <si>
    <t xml:space="preserve">    罚没收入</t>
  </si>
  <si>
    <t xml:space="preserve">    国有资源(资产)有偿使用收入</t>
  </si>
  <si>
    <t>项      目</t>
  </si>
  <si>
    <t xml:space="preserve">    资源勘探工业信息等支出</t>
  </si>
  <si>
    <t>附表8</t>
    <phoneticPr fontId="3" type="noConversion"/>
  </si>
  <si>
    <t>单位：万元</t>
    <phoneticPr fontId="3" type="noConversion"/>
  </si>
  <si>
    <r>
      <t>附表</t>
    </r>
    <r>
      <rPr>
        <sz val="16"/>
        <color rgb="FF000000"/>
        <rFont val="Times New Roman"/>
        <family val="1"/>
      </rPr>
      <t>4-1</t>
    </r>
    <phoneticPr fontId="3" type="noConversion"/>
  </si>
  <si>
    <t>项  目</t>
    <phoneticPr fontId="3" type="noConversion"/>
  </si>
  <si>
    <r>
      <t>附表</t>
    </r>
    <r>
      <rPr>
        <sz val="16"/>
        <color rgb="FF000000"/>
        <rFont val="Times New Roman"/>
        <family val="1"/>
      </rPr>
      <t>4-3</t>
    </r>
    <phoneticPr fontId="3" type="noConversion"/>
  </si>
  <si>
    <r>
      <t>附表</t>
    </r>
    <r>
      <rPr>
        <sz val="16"/>
        <color rgb="FF000000"/>
        <rFont val="Times New Roman"/>
        <family val="1"/>
      </rPr>
      <t>4-2</t>
    </r>
    <phoneticPr fontId="3" type="noConversion"/>
  </si>
  <si>
    <r>
      <t>附表</t>
    </r>
    <r>
      <rPr>
        <sz val="16"/>
        <color rgb="FF000000"/>
        <rFont val="Times New Roman"/>
        <family val="1"/>
      </rPr>
      <t>3-1</t>
    </r>
    <phoneticPr fontId="3" type="noConversion"/>
  </si>
  <si>
    <t>上级补助收入合计</t>
  </si>
  <si>
    <t xml:space="preserve">  三、专项转移支付收入</t>
    <phoneticPr fontId="3" type="noConversion"/>
  </si>
  <si>
    <t>附表10</t>
    <phoneticPr fontId="3" type="noConversion"/>
  </si>
  <si>
    <t>附表11</t>
    <phoneticPr fontId="3" type="noConversion"/>
  </si>
  <si>
    <t>单位：亿元</t>
  </si>
  <si>
    <t>附表12</t>
    <phoneticPr fontId="3" type="noConversion"/>
  </si>
  <si>
    <t>附表13</t>
    <phoneticPr fontId="3" type="noConversion"/>
  </si>
  <si>
    <t>项  目</t>
    <phoneticPr fontId="3" type="noConversion"/>
  </si>
  <si>
    <t>合  计</t>
    <phoneticPr fontId="3" type="noConversion"/>
  </si>
  <si>
    <t>限  额</t>
    <phoneticPr fontId="3" type="noConversion"/>
  </si>
  <si>
    <t>余  额</t>
    <phoneticPr fontId="3" type="noConversion"/>
  </si>
  <si>
    <t>对个人和家庭的补助</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</si>
  <si>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</si>
  <si>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</si>
  <si>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</si>
  <si>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</si>
  <si>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</si>
  <si>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</si>
  <si>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</si>
  <si>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</si>
  <si>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</si>
  <si>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</si>
  <si>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目     录</t>
  </si>
  <si>
    <t>附表2</t>
  </si>
  <si>
    <t>附表3</t>
  </si>
  <si>
    <t>附表4</t>
  </si>
  <si>
    <t>附表9</t>
  </si>
  <si>
    <t>附表10</t>
  </si>
  <si>
    <t>附表11</t>
  </si>
  <si>
    <t>附表12</t>
  </si>
  <si>
    <t>附表13</t>
  </si>
  <si>
    <t>附表4-3</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</si>
  <si>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</si>
  <si>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</si>
  <si>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</si>
  <si>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</si>
  <si>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</si>
  <si>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</si>
  <si>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</si>
  <si>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</si>
  <si>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</si>
  <si>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</si>
  <si>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</si>
  <si>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</si>
  <si>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</si>
  <si>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</si>
  <si>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</si>
  <si>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</si>
  <si>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</si>
  <si>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</si>
  <si>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</si>
  <si>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</si>
  <si>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</si>
  <si>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</si>
  <si>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</si>
  <si>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</si>
  <si>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</si>
  <si>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</si>
  <si>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</si>
  <si>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</si>
  <si>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</si>
  <si>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</si>
  <si>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</si>
  <si>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</si>
  <si>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</si>
  <si>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</si>
  <si>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</si>
  <si>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</si>
  <si>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</si>
  <si>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</si>
  <si>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</si>
  <si>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</si>
  <si>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</si>
  <si>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</si>
  <si>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</si>
  <si>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</si>
  <si>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</si>
  <si>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</si>
  <si>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</si>
  <si>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</si>
  <si>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</si>
  <si>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</si>
  <si>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</si>
  <si>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</si>
  <si>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</si>
  <si>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</si>
  <si>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</si>
  <si>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</si>
  <si>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</si>
  <si>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</si>
  <si>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</si>
  <si>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</si>
  <si>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</si>
  <si>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</si>
  <si>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</si>
  <si>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</si>
  <si>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</si>
  <si>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</si>
  <si>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</si>
  <si>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</si>
  <si>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</si>
  <si>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</si>
  <si>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</si>
  <si>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</si>
  <si>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</si>
  <si>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</si>
  <si>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</si>
  <si>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</si>
  <si>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</si>
  <si>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</si>
  <si>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</si>
  <si>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</si>
  <si>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</si>
  <si>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</si>
  <si>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</si>
  <si>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</si>
  <si>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</si>
  <si>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</si>
  <si>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</si>
  <si>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</si>
  <si>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</si>
  <si>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</si>
  <si>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</si>
  <si>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</si>
  <si>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</si>
  <si>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</si>
  <si>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</si>
  <si>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</si>
  <si>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</si>
  <si>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</si>
  <si>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</si>
  <si>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</si>
  <si>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</si>
  <si>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</si>
  <si>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</si>
  <si>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</si>
  <si>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</si>
  <si>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</si>
  <si>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</si>
  <si>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</si>
  <si>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</si>
  <si>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</si>
  <si>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</si>
  <si>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</si>
  <si>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</si>
  <si>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</si>
  <si>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</si>
  <si>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</si>
  <si>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</si>
  <si>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</si>
  <si>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</si>
  <si>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</si>
  <si>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</si>
  <si>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</si>
  <si>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</si>
  <si>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</si>
  <si>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</si>
  <si>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</si>
  <si>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</si>
  <si>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</si>
  <si>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</si>
  <si>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</si>
  <si>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</si>
  <si>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</si>
  <si>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</si>
  <si>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</si>
  <si>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</si>
  <si>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</si>
  <si>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</si>
  <si>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</si>
  <si>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</si>
  <si>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</si>
  <si>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</si>
  <si>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</si>
  <si>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</si>
  <si>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</si>
  <si>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</si>
  <si>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</si>
  <si>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</si>
  <si>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</si>
  <si>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</si>
  <si>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</si>
  <si>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</si>
  <si>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</si>
  <si>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</si>
  <si>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</si>
  <si>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</si>
  <si>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</si>
  <si>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</si>
  <si>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</si>
  <si>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</si>
  <si>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</si>
  <si>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</si>
  <si>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</si>
  <si>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</si>
  <si>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</si>
  <si>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</si>
  <si>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</si>
  <si>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</si>
  <si>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</si>
  <si>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</si>
  <si>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</si>
  <si>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</si>
  <si>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</si>
  <si>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</si>
  <si>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</si>
  <si>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</si>
  <si>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</si>
  <si>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</si>
  <si>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</si>
  <si>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</si>
  <si>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</si>
  <si>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</si>
  <si>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</si>
  <si>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</si>
  <si>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</si>
  <si>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</si>
  <si>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</si>
  <si>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</si>
  <si>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</si>
  <si>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</si>
  <si>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</si>
  <si>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</si>
  <si>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</si>
  <si>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</si>
  <si>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</si>
  <si>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</si>
  <si>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</si>
  <si>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</si>
  <si>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</si>
  <si>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</si>
  <si>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</si>
  <si>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</si>
  <si>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</si>
  <si>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</si>
  <si>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</si>
  <si>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</si>
  <si>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</si>
  <si>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科目名称</t>
    <phoneticPr fontId="3" type="noConversion"/>
  </si>
  <si>
    <t>附表9</t>
    <phoneticPr fontId="3" type="noConversion"/>
  </si>
  <si>
    <t>附表3-1</t>
    <phoneticPr fontId="3" type="noConversion"/>
  </si>
  <si>
    <t>附表4-1</t>
    <phoneticPr fontId="3" type="noConversion"/>
  </si>
  <si>
    <t>附表4-2</t>
    <phoneticPr fontId="3" type="noConversion"/>
  </si>
  <si>
    <t>附表5-1</t>
    <phoneticPr fontId="3" type="noConversion"/>
  </si>
  <si>
    <t>附表5-2</t>
    <phoneticPr fontId="3" type="noConversion"/>
  </si>
  <si>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</si>
  <si>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</si>
  <si>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</si>
  <si>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</si>
  <si>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</si>
  <si>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</si>
  <si>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</si>
  <si>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</si>
  <si>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</si>
  <si>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</si>
  <si>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</si>
  <si>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</si>
  <si>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</si>
  <si>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</si>
  <si>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</si>
  <si>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</si>
  <si>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</si>
  <si>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</si>
  <si>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</si>
  <si>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</si>
  <si>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</si>
  <si>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</si>
  <si>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</si>
  <si>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</si>
  <si>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</si>
  <si>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</si>
  <si>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</si>
  <si>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</si>
  <si>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</si>
  <si>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</si>
  <si>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</si>
  <si>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</si>
  <si>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</si>
  <si>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</si>
  <si>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</si>
  <si>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</si>
  <si>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</si>
  <si>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</si>
  <si>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</si>
  <si>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</si>
  <si>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</si>
  <si>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</si>
  <si>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</si>
  <si>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</si>
  <si>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</si>
  <si>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</si>
  <si>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</si>
  <si>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</si>
  <si>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</si>
  <si>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</si>
  <si>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</si>
  <si>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</si>
  <si>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</si>
  <si>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</si>
  <si>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</si>
  <si>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</si>
  <si>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</si>
  <si>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</si>
  <si>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</si>
  <si>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</si>
  <si>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</si>
  <si>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</si>
  <si>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</si>
  <si>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</si>
  <si>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</si>
  <si>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</si>
  <si>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</si>
  <si>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</si>
  <si>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科目名称</t>
    <phoneticPr fontId="3" type="noConversion"/>
  </si>
  <si>
    <t>项  目</t>
    <phoneticPr fontId="3" type="noConversion"/>
  </si>
  <si>
    <t>项  目</t>
    <phoneticPr fontId="3" type="noConversion"/>
  </si>
  <si>
    <t>预算科目</t>
    <phoneticPr fontId="3" type="noConversion"/>
  </si>
  <si>
    <t>项  目</t>
    <phoneticPr fontId="3" type="noConversion"/>
  </si>
  <si>
    <t>利润收入</t>
  </si>
  <si>
    <t>股利、股息收入</t>
  </si>
  <si>
    <t>产权转让收入</t>
  </si>
  <si>
    <t>清算收入</t>
  </si>
  <si>
    <t>其他国有资本经营预算收入</t>
  </si>
  <si>
    <t>解决历史遗留问题及改革成本支出</t>
  </si>
  <si>
    <t>国有企业资本金注入</t>
  </si>
  <si>
    <t>金融国有资本经营预算支出</t>
  </si>
  <si>
    <t>附表14</t>
  </si>
  <si>
    <t>附表14</t>
    <phoneticPr fontId="3" type="noConversion"/>
  </si>
  <si>
    <t>附表15</t>
  </si>
  <si>
    <t>附表15</t>
    <phoneticPr fontId="3" type="noConversion"/>
  </si>
  <si>
    <t xml:space="preserve">     新增一般债券发行额</t>
  </si>
  <si>
    <t xml:space="preserve">     再融资一般债券发行额</t>
  </si>
  <si>
    <t xml:space="preserve">     新增专项债券发行额</t>
  </si>
  <si>
    <t xml:space="preserve">     再融资专项债券发行额</t>
  </si>
  <si>
    <t xml:space="preserve">     置换一般债券发行额</t>
  </si>
  <si>
    <t xml:space="preserve">     置换专项债券发行额</t>
  </si>
  <si>
    <t xml:space="preserve">     国际金融组织和外国政府贷款</t>
  </si>
  <si>
    <t xml:space="preserve">     一般债务</t>
  </si>
  <si>
    <t xml:space="preserve">     专项债务</t>
  </si>
  <si>
    <t>金  额</t>
    <phoneticPr fontId="3" type="noConversion"/>
  </si>
  <si>
    <t>项目名称</t>
  </si>
  <si>
    <t>项目实施单位</t>
  </si>
  <si>
    <t>债券性质</t>
  </si>
  <si>
    <t>发行时间（年/月）</t>
  </si>
  <si>
    <t xml:space="preserve">    公共安全共同财政事权转移支付收入  </t>
  </si>
  <si>
    <t xml:space="preserve">    教育共同财政事权转移支付收入  </t>
  </si>
  <si>
    <t xml:space="preserve">    文化旅游体育与传媒共同财政事权转移支付收入  </t>
  </si>
  <si>
    <t xml:space="preserve">    社会保障和就业共同财政事权转移支付收入  </t>
  </si>
  <si>
    <t xml:space="preserve">    农林水共同财政事权转移支付收入  </t>
  </si>
  <si>
    <t xml:space="preserve">    住房保障共同财政事权转移支付收入  </t>
  </si>
  <si>
    <t xml:space="preserve">    增值税税收返还收入</t>
  </si>
  <si>
    <t xml:space="preserve">    增值税“五五分享”税收返还收入</t>
  </si>
  <si>
    <t xml:space="preserve">    其他返还性收入</t>
  </si>
  <si>
    <t xml:space="preserve">  一、返还性收入</t>
    <phoneticPr fontId="3" type="noConversion"/>
  </si>
  <si>
    <t xml:space="preserve">    1、所得税基数返还收入</t>
    <phoneticPr fontId="3" type="noConversion"/>
  </si>
  <si>
    <t xml:space="preserve">    2、增值税税收返还收入</t>
    <phoneticPr fontId="3" type="noConversion"/>
  </si>
  <si>
    <t xml:space="preserve">    3、增值税“五五分享”税收返还收入</t>
    <phoneticPr fontId="3" type="noConversion"/>
  </si>
  <si>
    <t xml:space="preserve">    4、其他返还性收入</t>
    <phoneticPr fontId="3" type="noConversion"/>
  </si>
  <si>
    <t xml:space="preserve">    1、体制补助收入</t>
    <phoneticPr fontId="3" type="noConversion"/>
  </si>
  <si>
    <t xml:space="preserve">    2、均衡性转移支付收入</t>
    <phoneticPr fontId="3" type="noConversion"/>
  </si>
  <si>
    <t xml:space="preserve">    3、县级基本财力保障机制奖补资金收入</t>
    <phoneticPr fontId="3" type="noConversion"/>
  </si>
  <si>
    <t xml:space="preserve">    4、结算补助收入</t>
    <phoneticPr fontId="3" type="noConversion"/>
  </si>
  <si>
    <t xml:space="preserve">    5、企业事业单位划转补助收入</t>
    <phoneticPr fontId="3" type="noConversion"/>
  </si>
  <si>
    <t xml:space="preserve">    6、固定数额补助收入</t>
    <phoneticPr fontId="3" type="noConversion"/>
  </si>
  <si>
    <t xml:space="preserve">    7、贫困地区转移支付收入</t>
    <phoneticPr fontId="3" type="noConversion"/>
  </si>
  <si>
    <t xml:space="preserve">    8、公共安全共同财政事权转移支付收入  </t>
    <phoneticPr fontId="3" type="noConversion"/>
  </si>
  <si>
    <t xml:space="preserve">    9、教育共同财政事权转移支付收入  </t>
    <phoneticPr fontId="3" type="noConversion"/>
  </si>
  <si>
    <t>一般债券</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</si>
  <si>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</si>
  <si>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</si>
  <si>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</si>
  <si>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</si>
  <si>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</si>
  <si>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</si>
  <si>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</si>
  <si>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</si>
  <si>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</si>
  <si>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</si>
  <si>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</si>
  <si>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</si>
  <si>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</si>
  <si>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</si>
  <si>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</si>
  <si>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</si>
  <si>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</si>
  <si>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</si>
  <si>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</si>
  <si>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</si>
  <si>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</si>
  <si>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</si>
  <si>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</si>
  <si>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</si>
  <si>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</si>
  <si>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</si>
  <si>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</si>
  <si>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</si>
  <si>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</si>
  <si>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</si>
  <si>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</si>
  <si>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</si>
  <si>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</si>
  <si>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</si>
  <si>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</si>
  <si>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</si>
  <si>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</si>
  <si>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</si>
  <si>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</si>
  <si>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</si>
  <si>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</si>
  <si>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</si>
  <si>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</si>
  <si>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</si>
  <si>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</si>
  <si>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</si>
  <si>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</si>
  <si>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</si>
  <si>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</si>
  <si>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</si>
  <si>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</si>
  <si>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</si>
  <si>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</si>
  <si>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</si>
  <si>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</si>
  <si>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</si>
  <si>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</si>
  <si>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</si>
  <si>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</si>
  <si>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</si>
  <si>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</si>
  <si>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国有资本经营预算收入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</si>
  <si>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</si>
  <si>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</si>
  <si>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</si>
  <si>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</si>
  <si>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</si>
  <si>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</si>
  <si>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</si>
  <si>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</si>
  <si>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</si>
  <si>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</si>
  <si>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</si>
  <si>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</si>
  <si>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</si>
  <si>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</si>
  <si>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</si>
  <si>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</si>
  <si>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</si>
  <si>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</si>
  <si>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</si>
  <si>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</si>
  <si>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</si>
  <si>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</si>
  <si>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</si>
  <si>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</si>
  <si>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</si>
  <si>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</si>
  <si>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</si>
  <si>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</si>
  <si>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</si>
  <si>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</si>
  <si>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</si>
  <si>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</si>
  <si>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</si>
  <si>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</si>
  <si>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</si>
  <si>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</si>
  <si>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</si>
  <si>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</si>
  <si>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</si>
  <si>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</si>
  <si>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</si>
  <si>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</si>
  <si>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</si>
  <si>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</si>
  <si>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抗疫特别国债安排的支出</t>
  </si>
  <si>
    <t xml:space="preserve">    中央重大水利工程建设资金</t>
  </si>
  <si>
    <t xml:space="preserve">    地方重大水利工程建设资金</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</si>
  <si>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</si>
  <si>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</si>
  <si>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</si>
  <si>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</si>
  <si>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</si>
  <si>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</si>
  <si>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</si>
  <si>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</si>
  <si>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</si>
  <si>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</si>
  <si>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</si>
  <si>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</si>
  <si>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</si>
  <si>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</si>
  <si>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</si>
  <si>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</si>
  <si>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</si>
  <si>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</si>
  <si>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</si>
  <si>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</si>
  <si>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</si>
  <si>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</si>
  <si>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</si>
  <si>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</si>
  <si>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</si>
  <si>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</si>
  <si>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</si>
  <si>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债务还本支出</t>
  </si>
  <si>
    <t>收  入  总  计　</t>
    <phoneticPr fontId="3" type="noConversion"/>
  </si>
  <si>
    <t>支  出  总  计</t>
    <phoneticPr fontId="3" type="noConversion"/>
  </si>
  <si>
    <t>本 年 收 入 合 计</t>
    <phoneticPr fontId="3" type="noConversion"/>
  </si>
  <si>
    <t>本 年 支 出 合 计</t>
    <phoneticPr fontId="3" type="noConversion"/>
  </si>
  <si>
    <t xml:space="preserve">    医疗卫生共同财政事权转移支付收入  </t>
  </si>
  <si>
    <t xml:space="preserve">    交通运输共同财政事权转移支付收入  </t>
  </si>
  <si>
    <t xml:space="preserve">    灾害防治及应急管理共同财政事权转移支付收入  </t>
  </si>
  <si>
    <t xml:space="preserve">  体制上解支出</t>
  </si>
  <si>
    <t xml:space="preserve">  专项上解支出</t>
  </si>
  <si>
    <t xml:space="preserve">调入资金   </t>
  </si>
  <si>
    <t xml:space="preserve">  从政府性基金预算调入</t>
  </si>
  <si>
    <t xml:space="preserve">  从抗疫特别国债调入</t>
  </si>
  <si>
    <t xml:space="preserve">  从国有资本经营预算调入</t>
  </si>
  <si>
    <t xml:space="preserve">  从其他资金调入</t>
  </si>
  <si>
    <t>动用预算稳定调节基金</t>
  </si>
  <si>
    <t>收  入  总  计</t>
  </si>
  <si>
    <t>项  目</t>
    <phoneticPr fontId="3" type="noConversion"/>
  </si>
  <si>
    <t>决算数</t>
    <phoneticPr fontId="3" type="noConversion"/>
  </si>
  <si>
    <t xml:space="preserve">    10、文化旅游体育与传媒共同财政事权转移支付收入  </t>
    <phoneticPr fontId="3" type="noConversion"/>
  </si>
  <si>
    <t xml:space="preserve">    11、社会保障和就业共同财政事权转移支付收入  </t>
    <phoneticPr fontId="3" type="noConversion"/>
  </si>
  <si>
    <t xml:space="preserve">    12、医疗卫生共同财政事权转移支付收入  </t>
    <phoneticPr fontId="3" type="noConversion"/>
  </si>
  <si>
    <t>附表5</t>
    <phoneticPr fontId="3" type="noConversion"/>
  </si>
  <si>
    <t>附表6</t>
    <phoneticPr fontId="3" type="noConversion"/>
  </si>
  <si>
    <t>附表6-1</t>
    <phoneticPr fontId="3" type="noConversion"/>
  </si>
  <si>
    <t>附表6-2</t>
    <phoneticPr fontId="3" type="noConversion"/>
  </si>
  <si>
    <t>附表7</t>
    <phoneticPr fontId="3" type="noConversion"/>
  </si>
  <si>
    <t>附表8</t>
    <phoneticPr fontId="3" type="noConversion"/>
  </si>
  <si>
    <t>附表6</t>
    <phoneticPr fontId="3" type="noConversion"/>
  </si>
  <si>
    <t>附表7</t>
    <phoneticPr fontId="3" type="noConversion"/>
  </si>
  <si>
    <r>
      <t>附表6</t>
    </r>
    <r>
      <rPr>
        <sz val="16"/>
        <color rgb="FF000000"/>
        <rFont val="Times New Roman"/>
        <family val="1"/>
      </rPr>
      <t>-2</t>
    </r>
    <phoneticPr fontId="3" type="noConversion"/>
  </si>
  <si>
    <t>附表5</t>
    <phoneticPr fontId="3" type="noConversion"/>
  </si>
  <si>
    <t>　　其他税收收入</t>
  </si>
  <si>
    <t>合  计</t>
    <phoneticPr fontId="3" type="noConversion"/>
  </si>
  <si>
    <t>　　  其他收入（含捐赠、政府住房基金收入）</t>
    <phoneticPr fontId="3" type="noConversion"/>
  </si>
  <si>
    <t xml:space="preserve">    一般公共服务支出</t>
  </si>
  <si>
    <t xml:space="preserve">    灾害防治及应急管理支出</t>
  </si>
  <si>
    <t>附表1</t>
    <phoneticPr fontId="3" type="noConversion"/>
  </si>
  <si>
    <t>其中：政府性基金转移支付收入</t>
  </si>
  <si>
    <t>地方政府专项债务转贷收入</t>
  </si>
  <si>
    <t>地方政府专项债务还本支出</t>
  </si>
  <si>
    <t>补充全国社会保障基金</t>
  </si>
  <si>
    <t>国有企业政策性补贴</t>
  </si>
  <si>
    <t>其他国有资本经营预算支出</t>
  </si>
  <si>
    <t>收  入  总  计</t>
    <phoneticPr fontId="3" type="noConversion"/>
  </si>
  <si>
    <t xml:space="preserve">    其他税收收入</t>
  </si>
  <si>
    <t xml:space="preserve">      其他收入（含捐赠、政府住房基金收入）</t>
    <phoneticPr fontId="3" type="noConversion"/>
  </si>
  <si>
    <t>李洞中学建设项目</t>
  </si>
  <si>
    <t>附表3-2</t>
  </si>
  <si>
    <r>
      <t>附表</t>
    </r>
    <r>
      <rPr>
        <sz val="16"/>
        <color rgb="FF000000"/>
        <rFont val="Times New Roman"/>
        <family val="1"/>
      </rPr>
      <t>3-2</t>
    </r>
    <phoneticPr fontId="3" type="noConversion"/>
  </si>
  <si>
    <t>科目</t>
  </si>
  <si>
    <t>金额</t>
  </si>
  <si>
    <t>资源勘探信息等支出</t>
  </si>
  <si>
    <t>灾害防治及应急管理支出</t>
    <phoneticPr fontId="3" type="noConversion"/>
  </si>
  <si>
    <t>2021年度雨花区一般公共预算支出决算表</t>
    <phoneticPr fontId="3" type="noConversion"/>
  </si>
  <si>
    <t>2021年度雨花区一般公共预算收支决算总表</t>
    <phoneticPr fontId="3" type="noConversion"/>
  </si>
  <si>
    <t xml:space="preserve">   1．一般公共预算调入</t>
    <phoneticPr fontId="3" type="noConversion"/>
  </si>
  <si>
    <t xml:space="preserve">   2．其他调入资金</t>
    <phoneticPr fontId="3" type="noConversion"/>
  </si>
  <si>
    <t>2021年度雨花区政府性基金预算收入决算表</t>
    <phoneticPr fontId="3" type="noConversion"/>
  </si>
  <si>
    <t xml:space="preserve">  抗疫特别国债财务基金收入</t>
  </si>
  <si>
    <t>专项债务对应项目专项收入</t>
  </si>
  <si>
    <t xml:space="preserve">  抗疫特别国债财务基金支出</t>
  </si>
  <si>
    <t>抗疫特别国债安排的支出</t>
    <phoneticPr fontId="3" type="noConversion"/>
  </si>
  <si>
    <t xml:space="preserve">         抗疫特别国债转移支付收入</t>
    <phoneticPr fontId="3" type="noConversion"/>
  </si>
  <si>
    <t>2021年度雨花区政府性基金预算支出决算表</t>
    <phoneticPr fontId="3" type="noConversion"/>
  </si>
  <si>
    <t>2021年度雨花区政府性基金预算支出决算表</t>
    <phoneticPr fontId="3" type="noConversion"/>
  </si>
  <si>
    <t>2021年度雨花区国有资本经营预算收支决算总表</t>
    <phoneticPr fontId="3" type="noConversion"/>
  </si>
  <si>
    <t xml:space="preserve">    “三供一业”移交补助支出</t>
  </si>
  <si>
    <t xml:space="preserve">    金融企业改革性支出</t>
  </si>
  <si>
    <t xml:space="preserve">    金融企业资本性支出</t>
  </si>
  <si>
    <t xml:space="preserve">    13、农林水共同财政事权转移支付收入  </t>
    <phoneticPr fontId="3" type="noConversion"/>
  </si>
  <si>
    <t xml:space="preserve">    14、交通运输共同财政事权转移支付收入  </t>
    <phoneticPr fontId="3" type="noConversion"/>
  </si>
  <si>
    <t xml:space="preserve">    15、住房保障共同财政事权转移支付收入  </t>
    <phoneticPr fontId="3" type="noConversion"/>
  </si>
  <si>
    <t xml:space="preserve">    16、灾害防治及应急管理共同财政事权转移支付收入  </t>
    <phoneticPr fontId="3" type="noConversion"/>
  </si>
  <si>
    <t xml:space="preserve">    17、其他一般性转移支付收入</t>
    <phoneticPr fontId="3" type="noConversion"/>
  </si>
  <si>
    <t>2021年度雨花区社会保险基金预算收支决算总表</t>
    <phoneticPr fontId="3" type="noConversion"/>
  </si>
  <si>
    <t>2021年度雨花区社会保险基金预算收入决算表</t>
    <phoneticPr fontId="3" type="noConversion"/>
  </si>
  <si>
    <t>2021年度雨花区社会保险基金预算支出决算表</t>
    <phoneticPr fontId="3" type="noConversion"/>
  </si>
  <si>
    <t>2022年1-6月雨花区地方一般公共预算收入执行情况表</t>
    <phoneticPr fontId="3" type="noConversion"/>
  </si>
  <si>
    <t>2022年1-6月雨花区一般公共预算支出执行情况表</t>
    <phoneticPr fontId="3" type="noConversion"/>
  </si>
  <si>
    <t>2021年度雨花区一般公共预算支出决算功能分类表</t>
    <phoneticPr fontId="3" type="noConversion"/>
  </si>
  <si>
    <t xml:space="preserve">    专项业务及机关事务管理</t>
  </si>
  <si>
    <t xml:space="preserve">    税收业务</t>
  </si>
  <si>
    <t xml:space="preserve">    知识产权战略和规划</t>
  </si>
  <si>
    <t xml:space="preserve">    国际合作与交流</t>
  </si>
  <si>
    <t xml:space="preserve">    律师管理</t>
  </si>
  <si>
    <t xml:space="preserve">    公共法律服务</t>
  </si>
  <si>
    <t xml:space="preserve">    国家司法救助支出</t>
  </si>
  <si>
    <t xml:space="preserve">    实验室及相关设施</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</si>
  <si>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</si>
  <si>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</si>
  <si>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</si>
  <si>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</si>
  <si>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</si>
  <si>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促进创业补贴</t>
  </si>
  <si>
    <t xml:space="preserve">    土壤</t>
  </si>
  <si>
    <t xml:space="preserve">    对村级公益事业建设的补助</t>
  </si>
  <si>
    <t xml:space="preserve">    无线电及信息通信监管</t>
  </si>
  <si>
    <t xml:space="preserve">    工程建设及运行维护</t>
  </si>
  <si>
    <t xml:space="preserve">    产业发展</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</si>
  <si>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</si>
  <si>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</si>
  <si>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</si>
  <si>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</si>
  <si>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</si>
  <si>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</si>
  <si>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</si>
  <si>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成品油储备</t>
  </si>
  <si>
    <t xml:space="preserve">  其他灾害防治及应急管理支出(款)</t>
  </si>
  <si>
    <t xml:space="preserve">    其他灾害防治及应急管理支出(项)</t>
  </si>
  <si>
    <t>2021年度雨花区一般公共预算本级基本支出决算经济分类表</t>
    <phoneticPr fontId="3" type="noConversion"/>
  </si>
  <si>
    <t xml:space="preserve">  对机关事业单位职业年金的补助</t>
  </si>
  <si>
    <t>2021年度雨花区政府一般债务限额及余额情况表</t>
    <phoneticPr fontId="3" type="noConversion"/>
  </si>
  <si>
    <t>2021年度雨花区政府专项债务限额及余额情况表</t>
    <phoneticPr fontId="3" type="noConversion"/>
  </si>
  <si>
    <t>2021年度雨花区地方政府债务发行及还本付息情况表</t>
    <phoneticPr fontId="3" type="noConversion"/>
  </si>
  <si>
    <t>2021年度雨花区地方政府债券使用情况表</t>
    <phoneticPr fontId="3" type="noConversion"/>
  </si>
  <si>
    <t>一、2021年地方政府债务发行决算数</t>
    <phoneticPr fontId="3" type="noConversion"/>
  </si>
  <si>
    <t>二、2021年地方政府债务还本决算数</t>
    <phoneticPr fontId="3" type="noConversion"/>
  </si>
  <si>
    <t>三、2021年地方政府债务付息决算数</t>
    <phoneticPr fontId="3" type="noConversion"/>
  </si>
  <si>
    <t>2021年度雨花区地方一般公共预算收入决算表</t>
    <phoneticPr fontId="3" type="noConversion"/>
  </si>
  <si>
    <r>
      <rPr>
        <b/>
        <sz val="14"/>
        <color rgb="FF000000"/>
        <rFont val="黑体"/>
        <family val="3"/>
        <charset val="134"/>
      </rPr>
      <t>年初预算</t>
    </r>
    <r>
      <rPr>
        <b/>
        <sz val="12"/>
        <color rgb="FF000000"/>
        <rFont val="黑体"/>
        <family val="3"/>
        <charset val="134"/>
      </rPr>
      <t xml:space="preserve">
</t>
    </r>
    <r>
      <rPr>
        <b/>
        <sz val="10"/>
        <color rgb="FF000000"/>
        <rFont val="黑体"/>
        <family val="3"/>
        <charset val="134"/>
      </rPr>
      <t>（含省级下放税收）</t>
    </r>
    <phoneticPr fontId="3" type="noConversion"/>
  </si>
  <si>
    <r>
      <rPr>
        <b/>
        <sz val="14"/>
        <color rgb="FF000000"/>
        <rFont val="黑体"/>
        <family val="3"/>
        <charset val="134"/>
      </rPr>
      <t>上年同期</t>
    </r>
    <r>
      <rPr>
        <b/>
        <sz val="12"/>
        <color rgb="FF000000"/>
        <rFont val="黑体"/>
        <family val="3"/>
        <charset val="134"/>
      </rPr>
      <t xml:space="preserve">
</t>
    </r>
    <r>
      <rPr>
        <b/>
        <sz val="10"/>
        <color rgb="FF000000"/>
        <rFont val="黑体"/>
        <family val="3"/>
        <charset val="134"/>
      </rPr>
      <t>（含省级下放税收）</t>
    </r>
    <phoneticPr fontId="3" type="noConversion"/>
  </si>
  <si>
    <r>
      <rPr>
        <b/>
        <sz val="14"/>
        <color rgb="FF000000"/>
        <rFont val="黑体"/>
        <family val="3"/>
        <charset val="134"/>
      </rPr>
      <t>本年完成</t>
    </r>
    <r>
      <rPr>
        <b/>
        <sz val="12"/>
        <color rgb="FF000000"/>
        <rFont val="黑体"/>
        <family val="3"/>
        <charset val="134"/>
      </rPr>
      <t xml:space="preserve">
</t>
    </r>
    <r>
      <rPr>
        <b/>
        <sz val="10"/>
        <color rgb="FF000000"/>
        <rFont val="黑体"/>
        <family val="3"/>
        <charset val="134"/>
      </rPr>
      <t>（含省级下放税收）</t>
    </r>
    <phoneticPr fontId="3" type="noConversion"/>
  </si>
  <si>
    <t>德馨园学校扩建</t>
  </si>
  <si>
    <t>和平小学风雨操场</t>
  </si>
  <si>
    <t>花侯小学</t>
  </si>
  <si>
    <t>鄱阳小学周边道路提质改造项目</t>
  </si>
  <si>
    <t>2019年雨花区农村公路大修项目（“双投模式”第二期硬化）</t>
  </si>
  <si>
    <t>2020年雨花区农村公路大修项目（“双投模式”第三期硬化A段）</t>
  </si>
  <si>
    <t>2020年雨花区农村公路大修项目（“双投模式”第三期硬化B段）</t>
  </si>
  <si>
    <t>2020年雨花区农村公路大修项目（“双投模式”第三期硬化C段）</t>
  </si>
  <si>
    <t>2020年雨花区农村公路大修项目（“双投模式”第三期硬化D段）</t>
  </si>
  <si>
    <t>跳马镇C513路面大修项目</t>
  </si>
  <si>
    <t>雨花区县道X048道路安全隐患工程</t>
  </si>
  <si>
    <t>圭星小学、圭星幼儿园</t>
  </si>
  <si>
    <t>雨花区跳马镇洞塘水库除险加固工程项目</t>
  </si>
  <si>
    <t>官寺冲路</t>
  </si>
  <si>
    <t>林科路</t>
  </si>
  <si>
    <t>候照路（湘府东路-牛角冲路）一标、二标</t>
  </si>
  <si>
    <t>2021-06</t>
    <phoneticPr fontId="3" type="noConversion"/>
  </si>
  <si>
    <t>2021-10</t>
    <phoneticPr fontId="3" type="noConversion"/>
  </si>
  <si>
    <t>棚改专项债券</t>
  </si>
  <si>
    <t>长沙市雨花区植物园周边配套旅游基础设施建设项目</t>
  </si>
  <si>
    <t>其他领域专项债券</t>
  </si>
  <si>
    <t>2021-09</t>
    <phoneticPr fontId="3" type="noConversion"/>
  </si>
  <si>
    <t>2021-11</t>
    <phoneticPr fontId="3" type="noConversion"/>
  </si>
  <si>
    <t>雨花区重点工程管理办公室</t>
    <phoneticPr fontId="3" type="noConversion"/>
  </si>
  <si>
    <t>雨花区农业农村局</t>
    <phoneticPr fontId="3" type="noConversion"/>
  </si>
  <si>
    <r>
      <t xml:space="preserve">上年同期
</t>
    </r>
    <r>
      <rPr>
        <b/>
        <sz val="10"/>
        <color theme="1"/>
        <rFont val="黑体"/>
        <family val="3"/>
        <charset val="134"/>
      </rPr>
      <t>（不含省级下放税收）</t>
    </r>
    <phoneticPr fontId="3" type="noConversion"/>
  </si>
  <si>
    <r>
      <t xml:space="preserve">年初预算数
</t>
    </r>
    <r>
      <rPr>
        <b/>
        <sz val="10"/>
        <color theme="1"/>
        <rFont val="黑体"/>
        <family val="3"/>
        <charset val="134"/>
      </rPr>
      <t>（不含省级下放税收）</t>
    </r>
    <phoneticPr fontId="3" type="noConversion"/>
  </si>
  <si>
    <r>
      <t xml:space="preserve">决算数
</t>
    </r>
    <r>
      <rPr>
        <b/>
        <sz val="10"/>
        <color theme="1"/>
        <rFont val="黑体"/>
        <family val="3"/>
        <charset val="134"/>
      </rPr>
      <t>（不含省级下放税收）</t>
    </r>
    <phoneticPr fontId="3" type="noConversion"/>
  </si>
  <si>
    <t>附表4-4</t>
  </si>
  <si>
    <t>附表4-5</t>
  </si>
  <si>
    <t>2021年度雨花区政府性基金预算本级支出决算表</t>
    <phoneticPr fontId="3" type="noConversion"/>
  </si>
  <si>
    <r>
      <t>附表4</t>
    </r>
    <r>
      <rPr>
        <sz val="16"/>
        <color rgb="FF000000"/>
        <rFont val="Times New Roman"/>
        <family val="1"/>
      </rPr>
      <t>-5</t>
    </r>
    <phoneticPr fontId="3" type="noConversion"/>
  </si>
  <si>
    <r>
      <t>附表</t>
    </r>
    <r>
      <rPr>
        <sz val="16"/>
        <color rgb="FF000000"/>
        <rFont val="Times New Roman"/>
        <family val="1"/>
      </rPr>
      <t>4-4</t>
    </r>
    <phoneticPr fontId="3" type="noConversion"/>
  </si>
  <si>
    <t>2021年度雨花区政府性基金预算本级支出决算表</t>
    <phoneticPr fontId="3" type="noConversion"/>
  </si>
  <si>
    <t>附表5-3</t>
    <phoneticPr fontId="3" type="noConversion"/>
  </si>
  <si>
    <t>附表5-4</t>
    <phoneticPr fontId="3" type="noConversion"/>
  </si>
  <si>
    <t>备注：雨花区对街道均按部门预算单位进行管理，雨花区无对下级税收返还和转移支付。</t>
    <phoneticPr fontId="3" type="noConversion"/>
  </si>
  <si>
    <t>附表5-5</t>
    <phoneticPr fontId="3" type="noConversion"/>
  </si>
  <si>
    <t>2021年度雨花区政府性基金预算收支决算总表</t>
    <phoneticPr fontId="3" type="noConversion"/>
  </si>
  <si>
    <r>
      <t>附表</t>
    </r>
    <r>
      <rPr>
        <sz val="16"/>
        <color rgb="FF000000"/>
        <rFont val="Times New Roman"/>
        <family val="1"/>
      </rPr>
      <t>3-3</t>
    </r>
    <phoneticPr fontId="3" type="noConversion"/>
  </si>
  <si>
    <t>2021年度雨花区一般公共预算税收返还和转移支付决算表</t>
    <phoneticPr fontId="3" type="noConversion"/>
  </si>
  <si>
    <t>2021年度雨花区一般公共预算专项转移支付分项目决算表</t>
    <phoneticPr fontId="3" type="noConversion"/>
  </si>
  <si>
    <t>附表3-3</t>
  </si>
  <si>
    <t>2021年度雨花区一般公共预算专项转移支付分地区决算表</t>
    <phoneticPr fontId="3" type="noConversion"/>
  </si>
  <si>
    <t>2021年度雨花区政府性基金预算转移支付决算表</t>
    <phoneticPr fontId="3" type="noConversion"/>
  </si>
  <si>
    <t>2021年度雨花区政府性基金预算专项转移支付分项目决算表</t>
    <phoneticPr fontId="3" type="noConversion"/>
  </si>
  <si>
    <t>附表4-6</t>
  </si>
  <si>
    <t>2021年度雨花区政府性基金预算专项转移支付分地区决算表</t>
    <phoneticPr fontId="3" type="noConversion"/>
  </si>
  <si>
    <t>2021年度雨花区国有资本经营预算转移支付决算表</t>
    <phoneticPr fontId="3" type="noConversion"/>
  </si>
  <si>
    <t>附表5-3</t>
  </si>
  <si>
    <t>附表5-4</t>
  </si>
  <si>
    <t>附表5-5</t>
  </si>
  <si>
    <t>附表5-6</t>
  </si>
  <si>
    <t>2021年度雨花区国有资本经营预算收入决算表</t>
    <phoneticPr fontId="3" type="noConversion"/>
  </si>
  <si>
    <t>2021年度雨花区国有资本经营预算支出决算表</t>
    <phoneticPr fontId="3" type="noConversion"/>
  </si>
  <si>
    <t>2021年度雨花区国有资本经营预算本级支出决算表</t>
    <phoneticPr fontId="3" type="noConversion"/>
  </si>
  <si>
    <t>2021年度雨花区国有资本经营预算专项转移支付分项目决算表</t>
    <phoneticPr fontId="3" type="noConversion"/>
  </si>
  <si>
    <t>2021年度雨花区国有资本经营预算专项转移支付分地区决算表</t>
    <phoneticPr fontId="3" type="noConversion"/>
  </si>
  <si>
    <t xml:space="preserve">  二、一般性转移支付收入</t>
    <phoneticPr fontId="3" type="noConversion"/>
  </si>
  <si>
    <t>2021年度雨花区一般公共预算专项转移支付分项目决算表</t>
    <phoneticPr fontId="3" type="noConversion"/>
  </si>
  <si>
    <t>科  目</t>
    <phoneticPr fontId="3" type="noConversion"/>
  </si>
  <si>
    <t>决算数</t>
    <phoneticPr fontId="3" type="noConversion"/>
  </si>
  <si>
    <t>地  区</t>
    <phoneticPr fontId="3" type="noConversion"/>
  </si>
  <si>
    <t>2021年度雨花区一般公共预算专项转移支付分地区决算表</t>
    <phoneticPr fontId="3" type="noConversion"/>
  </si>
  <si>
    <t>2021年度雨花区一般公共预算税收返还和转移支付决算表</t>
    <phoneticPr fontId="3" type="noConversion"/>
  </si>
  <si>
    <t>附表4-6</t>
    <phoneticPr fontId="3" type="noConversion"/>
  </si>
  <si>
    <t>2021年度雨花区政府性基金预算专项转移支付分地区决算表</t>
    <phoneticPr fontId="3" type="noConversion"/>
  </si>
  <si>
    <t>附表5-6</t>
    <phoneticPr fontId="3" type="noConversion"/>
  </si>
  <si>
    <t>2021年度雨花区国有资本经营预算专项转移支付分地区决算表</t>
    <phoneticPr fontId="3" type="noConversion"/>
  </si>
  <si>
    <t>2021年度雨花区一般公共预算本级支出决算功能分类表</t>
    <phoneticPr fontId="3" type="noConversion"/>
  </si>
  <si>
    <t>项目编号</t>
  </si>
  <si>
    <t>项目领域</t>
  </si>
  <si>
    <t>项目主管
部门</t>
    <phoneticPr fontId="3" type="noConversion"/>
  </si>
  <si>
    <t>债券
规模</t>
    <phoneticPr fontId="3" type="noConversion"/>
  </si>
  <si>
    <t>P19430111-0046</t>
    <phoneticPr fontId="3" type="noConversion"/>
  </si>
  <si>
    <t>其他农林水利建设</t>
    <phoneticPr fontId="3" type="noConversion"/>
  </si>
  <si>
    <t>长沙市雨花区交通运输局</t>
    <phoneticPr fontId="3" type="noConversion"/>
  </si>
  <si>
    <t>农村公路</t>
    <phoneticPr fontId="3" type="noConversion"/>
  </si>
  <si>
    <t>P19430111-0030</t>
    <phoneticPr fontId="3" type="noConversion"/>
  </si>
  <si>
    <t>P20430111-0042</t>
    <phoneticPr fontId="3" type="noConversion"/>
  </si>
  <si>
    <t>P20430111-0043</t>
    <phoneticPr fontId="3" type="noConversion"/>
  </si>
  <si>
    <t>P20430111-0044</t>
    <phoneticPr fontId="3" type="noConversion"/>
  </si>
  <si>
    <t>P20430111-0046</t>
    <phoneticPr fontId="3" type="noConversion"/>
  </si>
  <si>
    <t>P19430111-0011</t>
    <phoneticPr fontId="3" type="noConversion"/>
  </si>
  <si>
    <t>P21430111-0006</t>
    <phoneticPr fontId="3" type="noConversion"/>
  </si>
  <si>
    <t>P14430111-0027</t>
    <phoneticPr fontId="3" type="noConversion"/>
  </si>
  <si>
    <t>义务教育</t>
    <phoneticPr fontId="3" type="noConversion"/>
  </si>
  <si>
    <t>P17430111-0013</t>
    <phoneticPr fontId="3" type="noConversion"/>
  </si>
  <si>
    <t>P13430111-0001</t>
    <phoneticPr fontId="3" type="noConversion"/>
  </si>
  <si>
    <t>P11430111-0018</t>
    <phoneticPr fontId="3" type="noConversion"/>
  </si>
  <si>
    <t>P19430111-0036</t>
    <phoneticPr fontId="3" type="noConversion"/>
  </si>
  <si>
    <t>道路</t>
    <phoneticPr fontId="3" type="noConversion"/>
  </si>
  <si>
    <t>P16430111-0018</t>
    <phoneticPr fontId="3" type="noConversion"/>
  </si>
  <si>
    <t>P16430111-0019</t>
    <phoneticPr fontId="3" type="noConversion"/>
  </si>
  <si>
    <t>P16430111-0002</t>
    <phoneticPr fontId="3" type="noConversion"/>
  </si>
  <si>
    <t>其他公路</t>
    <phoneticPr fontId="3" type="noConversion"/>
  </si>
  <si>
    <t>长沙市雨花区自然村城中村改造项目</t>
  </si>
  <si>
    <t>P20430111-0035</t>
  </si>
  <si>
    <t>棚户区改造</t>
  </si>
  <si>
    <t>长沙市雨花区城市人居环境局</t>
  </si>
  <si>
    <t>长沙市雨花城市建设投资集团有限公司</t>
  </si>
  <si>
    <t>P20430111-0065</t>
  </si>
  <si>
    <t>文化旅游</t>
  </si>
  <si>
    <t>长沙市雨花区发展和改革局</t>
  </si>
  <si>
    <t>长沙市雨花国有资产经营集团有限公司</t>
  </si>
  <si>
    <t>P16430111-0005</t>
    <phoneticPr fontId="3" type="noConversion"/>
  </si>
  <si>
    <t>2021年度雨花区地方一般公共预算收入决算表</t>
    <phoneticPr fontId="3" type="noConversion"/>
  </si>
  <si>
    <t>2021年度雨花区一般公共预算支出决算表</t>
    <phoneticPr fontId="3" type="noConversion"/>
  </si>
  <si>
    <t>2021年度雨花区一般公共预算收支决算总表</t>
    <phoneticPr fontId="3" type="noConversion"/>
  </si>
  <si>
    <t>2021年度雨花区政府性基金预算收支决算总表</t>
    <phoneticPr fontId="3" type="noConversion"/>
  </si>
  <si>
    <t>2021年度雨花区政府性基金预算收入决算表</t>
    <phoneticPr fontId="3" type="noConversion"/>
  </si>
  <si>
    <t>2021年度雨花区国有资本经营预算收支决算总表</t>
    <phoneticPr fontId="3" type="noConversion"/>
  </si>
  <si>
    <t>2021年度雨花区社会保险基金预算收支决算总表</t>
    <phoneticPr fontId="3" type="noConversion"/>
  </si>
  <si>
    <t>2021年度雨花区社会保险基金预算收入决算表</t>
    <phoneticPr fontId="3" type="noConversion"/>
  </si>
  <si>
    <t>2021年度雨花区社会保险基金预算支出决算表</t>
    <phoneticPr fontId="3" type="noConversion"/>
  </si>
  <si>
    <t>2022年1-6月雨花区地方一般公共预算收入执行情况表</t>
    <phoneticPr fontId="3" type="noConversion"/>
  </si>
  <si>
    <t>2022年1-6月雨花区一般公共预算支出执行情况表</t>
    <phoneticPr fontId="3" type="noConversion"/>
  </si>
  <si>
    <t>2021年度雨花区一般公共预算支出决算功能分类表</t>
    <phoneticPr fontId="3" type="noConversion"/>
  </si>
  <si>
    <t>2021年度雨花区一般公共预算本级支出决算功能分类表</t>
    <phoneticPr fontId="3" type="noConversion"/>
  </si>
  <si>
    <t>2021年度雨花区一般公共预算本级基本支出决算经济分类表</t>
    <phoneticPr fontId="3" type="noConversion"/>
  </si>
  <si>
    <t>2021年度雨花区政府一般债务限额及余额情况表</t>
    <phoneticPr fontId="3" type="noConversion"/>
  </si>
  <si>
    <t>2021年度雨花区政府专项债务限额及余额情况表</t>
    <phoneticPr fontId="3" type="noConversion"/>
  </si>
  <si>
    <t>2021年度雨花区地方政府债券使用情况表</t>
    <phoneticPr fontId="3" type="noConversion"/>
  </si>
  <si>
    <t>2021年度雨花区地方政府债务发行及还本付息情况表</t>
    <phoneticPr fontId="3" type="noConversion"/>
  </si>
</sst>
</file>

<file path=xl/styles.xml><?xml version="1.0" encoding="utf-8"?>
<styleSheet xmlns="http://schemas.openxmlformats.org/spreadsheetml/2006/main">
  <numFmts count="5">
    <numFmt numFmtId="176" formatCode="#,##0_);[Red]\(#,##0\)"/>
    <numFmt numFmtId="177" formatCode="0.00_);[Red]\(0.00\)"/>
    <numFmt numFmtId="178" formatCode="0.00_ "/>
    <numFmt numFmtId="179" formatCode="#,##0.00####"/>
    <numFmt numFmtId="180" formatCode="#,##0.000000"/>
  </numFmts>
  <fonts count="51">
    <font>
      <sz val="11"/>
      <color theme="1"/>
      <name val="宋体"/>
      <family val="2"/>
      <charset val="134"/>
      <scheme val="minor"/>
    </font>
    <font>
      <sz val="16"/>
      <color rgb="FF000000"/>
      <name val="黑体"/>
      <family val="3"/>
      <charset val="134"/>
    </font>
    <font>
      <sz val="16"/>
      <color rgb="FF000000"/>
      <name val="Times New Roman"/>
      <family val="1"/>
    </font>
    <font>
      <sz val="9"/>
      <name val="宋体"/>
      <family val="2"/>
      <charset val="134"/>
      <scheme val="minor"/>
    </font>
    <font>
      <sz val="14"/>
      <color rgb="FF000000"/>
      <name val="仿宋_GB2312"/>
      <family val="3"/>
      <charset val="134"/>
    </font>
    <font>
      <b/>
      <sz val="14"/>
      <color rgb="FF000000"/>
      <name val="Times New Roman"/>
      <family val="1"/>
    </font>
    <font>
      <sz val="12"/>
      <name val="宋体"/>
      <family val="3"/>
      <charset val="134"/>
    </font>
    <font>
      <b/>
      <sz val="12"/>
      <color rgb="FF000000"/>
      <name val="黑体"/>
      <family val="3"/>
      <charset val="134"/>
    </font>
    <font>
      <b/>
      <sz val="14"/>
      <color rgb="FF000000"/>
      <name val="黑体"/>
      <family val="3"/>
      <charset val="134"/>
    </font>
    <font>
      <b/>
      <sz val="14"/>
      <color rgb="FF000000"/>
      <name val="仿宋_GB2312"/>
      <family val="3"/>
      <charset val="134"/>
    </font>
    <font>
      <sz val="22"/>
      <color rgb="FF000000"/>
      <name val="方正小标宋简体"/>
      <family val="3"/>
      <charset val="134"/>
    </font>
    <font>
      <sz val="16"/>
      <name val="黑体"/>
      <family val="3"/>
      <charset val="134"/>
    </font>
    <font>
      <sz val="11"/>
      <name val="宋体"/>
      <family val="2"/>
      <charset val="134"/>
      <scheme val="minor"/>
    </font>
    <font>
      <sz val="14"/>
      <name val="仿宋_GB2312"/>
      <family val="3"/>
      <charset val="134"/>
    </font>
    <font>
      <b/>
      <sz val="10"/>
      <name val="仿宋_GB2312"/>
      <family val="3"/>
      <charset val="134"/>
    </font>
    <font>
      <b/>
      <sz val="10"/>
      <name val="黑体"/>
      <family val="3"/>
      <charset val="134"/>
    </font>
    <font>
      <sz val="10"/>
      <name val="仿宋_GB2312"/>
      <family val="3"/>
      <charset val="134"/>
    </font>
    <font>
      <sz val="11"/>
      <color theme="1"/>
      <name val="仿宋_GB2312"/>
      <family val="3"/>
      <charset val="134"/>
    </font>
    <font>
      <sz val="12"/>
      <name val="仿宋_GB2312"/>
      <family val="3"/>
      <charset val="134"/>
    </font>
    <font>
      <sz val="12"/>
      <name val="宋体"/>
      <family val="3"/>
      <charset val="134"/>
    </font>
    <font>
      <b/>
      <sz val="14"/>
      <name val="黑体"/>
      <family val="3"/>
      <charset val="134"/>
    </font>
    <font>
      <b/>
      <sz val="12"/>
      <name val="仿宋_GB2312"/>
      <family val="3"/>
      <charset val="134"/>
    </font>
    <font>
      <sz val="14"/>
      <color theme="1"/>
      <name val="仿宋_GB2312"/>
      <family val="3"/>
      <charset val="134"/>
    </font>
    <font>
      <b/>
      <sz val="14"/>
      <name val="仿宋_GB2312"/>
      <family val="3"/>
      <charset val="134"/>
    </font>
    <font>
      <sz val="20"/>
      <color rgb="FF000000"/>
      <name val="方正小标宋简体"/>
      <family val="3"/>
      <charset val="134"/>
    </font>
    <font>
      <sz val="11"/>
      <color indexed="8"/>
      <name val="宋体"/>
      <family val="3"/>
      <charset val="134"/>
    </font>
    <font>
      <sz val="11"/>
      <color indexed="8"/>
      <name val="Times New Roman"/>
      <family val="1"/>
    </font>
    <font>
      <sz val="11"/>
      <color indexed="8"/>
      <name val="黑体"/>
      <family val="3"/>
      <charset val="134"/>
    </font>
    <font>
      <sz val="12"/>
      <name val="黑体"/>
      <family val="3"/>
      <charset val="134"/>
    </font>
    <font>
      <sz val="14"/>
      <color indexed="8"/>
      <name val="仿宋_GB2312"/>
      <family val="3"/>
      <charset val="134"/>
    </font>
    <font>
      <b/>
      <sz val="14"/>
      <color indexed="8"/>
      <name val="黑体"/>
      <family val="3"/>
      <charset val="134"/>
    </font>
    <font>
      <sz val="20"/>
      <name val="方正小标宋简体"/>
      <family val="3"/>
      <charset val="134"/>
    </font>
    <font>
      <sz val="20"/>
      <color indexed="8"/>
      <name val="方正小标宋简体"/>
      <family val="3"/>
      <charset val="134"/>
    </font>
    <font>
      <sz val="11"/>
      <color theme="1"/>
      <name val="宋体"/>
      <family val="3"/>
      <charset val="134"/>
      <scheme val="minor"/>
    </font>
    <font>
      <sz val="14"/>
      <color theme="1"/>
      <name val="宋体"/>
      <family val="3"/>
      <charset val="134"/>
      <scheme val="major"/>
    </font>
    <font>
      <sz val="14"/>
      <color theme="1"/>
      <name val="宋体"/>
      <family val="2"/>
      <charset val="134"/>
      <scheme val="minor"/>
    </font>
    <font>
      <sz val="14"/>
      <color rgb="FF000000"/>
      <name val="方正小标宋简体"/>
      <family val="3"/>
      <charset val="134"/>
    </font>
    <font>
      <b/>
      <sz val="14"/>
      <name val="方正小标宋简体"/>
      <family val="3"/>
      <charset val="134"/>
    </font>
    <font>
      <sz val="14"/>
      <color indexed="8"/>
      <name val="方正小标宋简体"/>
      <family val="3"/>
      <charset val="134"/>
    </font>
    <font>
      <sz val="20"/>
      <color theme="1"/>
      <name val="方正小标宋简体"/>
      <family val="3"/>
      <charset val="134"/>
    </font>
    <font>
      <b/>
      <sz val="11"/>
      <color theme="1"/>
      <name val="宋体"/>
      <family val="2"/>
      <charset val="134"/>
      <scheme val="minor"/>
    </font>
    <font>
      <sz val="10"/>
      <color theme="1"/>
      <name val="仿宋_GB2312"/>
      <family val="3"/>
      <charset val="134"/>
    </font>
    <font>
      <b/>
      <sz val="11"/>
      <name val="黑体"/>
      <family val="3"/>
      <charset val="134"/>
    </font>
    <font>
      <sz val="12"/>
      <name val="宋体"/>
      <family val="3"/>
      <charset val="134"/>
    </font>
    <font>
      <sz val="12"/>
      <color theme="1"/>
      <name val="仿宋_GB2312"/>
      <family val="3"/>
      <charset val="134"/>
    </font>
    <font>
      <b/>
      <sz val="10"/>
      <color rgb="FF000000"/>
      <name val="黑体"/>
      <family val="3"/>
      <charset val="134"/>
    </font>
    <font>
      <b/>
      <sz val="14"/>
      <color theme="1"/>
      <name val="仿宋_GB2312"/>
      <family val="3"/>
      <charset val="134"/>
    </font>
    <font>
      <b/>
      <sz val="14"/>
      <color theme="1"/>
      <name val="黑体"/>
      <family val="3"/>
      <charset val="134"/>
    </font>
    <font>
      <b/>
      <sz val="10"/>
      <color theme="1"/>
      <name val="仿宋_GB2312"/>
      <family val="3"/>
      <charset val="134"/>
    </font>
    <font>
      <b/>
      <sz val="10"/>
      <color theme="1"/>
      <name val="黑体"/>
      <family val="3"/>
      <charset val="134"/>
    </font>
    <font>
      <b/>
      <sz val="14"/>
      <color rgb="FF000000"/>
      <name val="宋体"/>
      <family val="3"/>
      <charset val="134"/>
    </font>
  </fonts>
  <fills count="4">
    <fill>
      <patternFill patternType="none"/>
    </fill>
    <fill>
      <patternFill patternType="gray125"/>
    </fill>
    <fill>
      <patternFill patternType="solid">
        <fgColor theme="0"/>
        <bgColor indexed="64"/>
      </patternFill>
    </fill>
    <fill>
      <patternFill patternType="mediumGray">
        <fgColor indexed="9"/>
        <bgColor indexed="75"/>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s>
  <cellStyleXfs count="8">
    <xf numFmtId="0" fontId="0" fillId="0" borderId="0">
      <alignment vertical="center"/>
    </xf>
    <xf numFmtId="0" fontId="19" fillId="0" borderId="0"/>
    <xf numFmtId="0" fontId="33" fillId="0" borderId="0">
      <alignment vertical="center"/>
    </xf>
    <xf numFmtId="0" fontId="6" fillId="0" borderId="0"/>
    <xf numFmtId="0" fontId="33" fillId="0" borderId="0">
      <alignment vertical="center"/>
    </xf>
    <xf numFmtId="0" fontId="6" fillId="0" borderId="0"/>
    <xf numFmtId="0" fontId="6" fillId="0" borderId="0"/>
    <xf numFmtId="0" fontId="43" fillId="0" borderId="0"/>
  </cellStyleXfs>
  <cellXfs count="182">
    <xf numFmtId="0" fontId="0" fillId="0" borderId="0" xfId="0">
      <alignment vertical="center"/>
    </xf>
    <xf numFmtId="0" fontId="1" fillId="0" borderId="0" xfId="0" applyFont="1" applyAlignment="1">
      <alignment horizontal="justify" vertical="center"/>
    </xf>
    <xf numFmtId="0" fontId="4" fillId="0" borderId="0" xfId="0" applyFont="1" applyAlignment="1">
      <alignment horizontal="right" vertical="center"/>
    </xf>
    <xf numFmtId="0" fontId="0" fillId="0" borderId="0" xfId="0">
      <alignment vertical="center"/>
    </xf>
    <xf numFmtId="0" fontId="8" fillId="0" borderId="1"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9" fillId="0" borderId="1" xfId="0" applyFont="1" applyBorder="1" applyAlignment="1">
      <alignment horizontal="left" vertical="center"/>
    </xf>
    <xf numFmtId="0" fontId="4" fillId="0" borderId="1" xfId="0" applyFont="1" applyBorder="1" applyAlignment="1">
      <alignment horizontal="left" vertical="center" shrinkToFi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0" fontId="8" fillId="0" borderId="1" xfId="0" applyFont="1" applyBorder="1" applyAlignment="1">
      <alignment horizontal="center" vertical="center"/>
    </xf>
    <xf numFmtId="0" fontId="0" fillId="0" borderId="0" xfId="0" applyFill="1">
      <alignment vertical="center"/>
    </xf>
    <xf numFmtId="0" fontId="11" fillId="0" borderId="0" xfId="0" applyFont="1" applyFill="1" applyBorder="1" applyAlignment="1">
      <alignment horizontal="justify"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4" fillId="0" borderId="1" xfId="0" applyNumberFormat="1" applyFont="1" applyFill="1" applyBorder="1" applyAlignment="1" applyProtection="1">
      <alignment horizontal="center" vertical="center"/>
    </xf>
    <xf numFmtId="0" fontId="12" fillId="0" borderId="0" xfId="0" applyFont="1" applyFill="1" applyBorder="1" applyAlignment="1">
      <alignment horizontal="center" vertical="center"/>
    </xf>
    <xf numFmtId="0" fontId="0" fillId="0" borderId="0" xfId="0" applyFill="1" applyAlignment="1">
      <alignment horizontal="center" vertical="center"/>
    </xf>
    <xf numFmtId="0" fontId="16" fillId="0" borderId="1" xfId="0" applyNumberFormat="1" applyFont="1" applyFill="1" applyBorder="1" applyAlignment="1" applyProtection="1">
      <alignment horizontal="left" vertical="center"/>
    </xf>
    <xf numFmtId="3" fontId="16" fillId="0" borderId="1" xfId="0" applyNumberFormat="1" applyFont="1" applyFill="1" applyBorder="1" applyAlignment="1" applyProtection="1">
      <alignment horizontal="center" vertical="center"/>
    </xf>
    <xf numFmtId="0" fontId="17" fillId="0" borderId="0" xfId="0" applyFont="1" applyFill="1">
      <alignment vertical="center"/>
    </xf>
    <xf numFmtId="0" fontId="14"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vertical="center"/>
    </xf>
    <xf numFmtId="0" fontId="16" fillId="0" borderId="1" xfId="0" applyNumberFormat="1" applyFont="1" applyFill="1" applyBorder="1" applyAlignment="1" applyProtection="1">
      <alignment vertical="center"/>
    </xf>
    <xf numFmtId="0" fontId="4" fillId="0" borderId="0" xfId="0" applyFont="1" applyAlignment="1">
      <alignment horizontal="center" vertical="center"/>
    </xf>
    <xf numFmtId="0" fontId="0" fillId="0" borderId="0" xfId="0">
      <alignment vertical="center"/>
    </xf>
    <xf numFmtId="0" fontId="6" fillId="0" borderId="0" xfId="0" applyFont="1" applyFill="1" applyBorder="1" applyAlignment="1"/>
    <xf numFmtId="0" fontId="0" fillId="0" borderId="0" xfId="0">
      <alignment vertical="center"/>
    </xf>
    <xf numFmtId="176" fontId="20" fillId="0" borderId="1" xfId="0" applyNumberFormat="1" applyFont="1" applyFill="1" applyBorder="1" applyAlignment="1">
      <alignment horizontal="center" vertical="center"/>
    </xf>
    <xf numFmtId="0" fontId="22" fillId="2" borderId="1" xfId="0" applyFont="1" applyFill="1" applyBorder="1" applyAlignment="1">
      <alignment horizontal="center" vertical="center" wrapText="1"/>
    </xf>
    <xf numFmtId="3" fontId="13" fillId="2" borderId="1" xfId="0" applyNumberFormat="1" applyFont="1" applyFill="1" applyBorder="1" applyAlignment="1" applyProtection="1">
      <alignment horizontal="center" vertical="center"/>
    </xf>
    <xf numFmtId="0" fontId="13" fillId="2" borderId="1" xfId="0" applyNumberFormat="1" applyFont="1" applyFill="1" applyBorder="1" applyAlignment="1" applyProtection="1">
      <alignment vertical="center"/>
    </xf>
    <xf numFmtId="0" fontId="23" fillId="2" borderId="1" xfId="0" applyNumberFormat="1" applyFont="1" applyFill="1" applyBorder="1" applyAlignment="1" applyProtection="1">
      <alignment horizontal="center" vertical="center"/>
    </xf>
    <xf numFmtId="0" fontId="4" fillId="0" borderId="1" xfId="0" applyNumberFormat="1" applyFont="1" applyBorder="1" applyAlignment="1">
      <alignment horizontal="center" vertical="center"/>
    </xf>
    <xf numFmtId="0" fontId="10" fillId="0" borderId="0" xfId="0" applyFont="1" applyAlignment="1">
      <alignment vertical="center"/>
    </xf>
    <xf numFmtId="0" fontId="4" fillId="0" borderId="1" xfId="0" applyNumberFormat="1" applyFont="1" applyBorder="1" applyAlignment="1">
      <alignment horizontal="left" vertical="center" shrinkToFit="1"/>
    </xf>
    <xf numFmtId="0" fontId="4" fillId="0" borderId="1" xfId="0" applyNumberFormat="1" applyFont="1" applyBorder="1" applyAlignment="1">
      <alignment vertical="center" shrinkToFit="1"/>
    </xf>
    <xf numFmtId="3"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left" vertical="center"/>
    </xf>
    <xf numFmtId="0" fontId="20" fillId="0" borderId="1" xfId="0" applyNumberFormat="1" applyFont="1" applyFill="1" applyBorder="1" applyAlignment="1" applyProtection="1">
      <alignment horizontal="center" vertical="center"/>
    </xf>
    <xf numFmtId="0" fontId="26" fillId="0" borderId="0" xfId="1" applyFont="1" applyFill="1" applyAlignment="1">
      <alignment vertical="center"/>
    </xf>
    <xf numFmtId="0" fontId="19" fillId="0" borderId="0" xfId="0" applyFont="1" applyFill="1" applyBorder="1" applyAlignment="1"/>
    <xf numFmtId="0" fontId="25" fillId="0" borderId="0" xfId="1" applyFont="1" applyFill="1" applyBorder="1" applyAlignment="1"/>
    <xf numFmtId="0" fontId="11" fillId="0" borderId="0" xfId="0" applyFont="1" applyFill="1" applyBorder="1" applyAlignment="1">
      <alignment vertical="center"/>
    </xf>
    <xf numFmtId="0" fontId="27" fillId="0" borderId="0" xfId="1" applyFont="1" applyFill="1" applyAlignment="1">
      <alignment vertical="center"/>
    </xf>
    <xf numFmtId="0" fontId="28" fillId="0" borderId="0" xfId="0" applyFont="1" applyFill="1" applyBorder="1" applyAlignment="1">
      <alignment vertical="center"/>
    </xf>
    <xf numFmtId="0" fontId="13" fillId="0" borderId="3" xfId="0" applyFont="1" applyFill="1" applyBorder="1" applyAlignment="1">
      <alignment horizontal="center" vertical="center"/>
    </xf>
    <xf numFmtId="0" fontId="29" fillId="0" borderId="1" xfId="1" applyFont="1" applyFill="1" applyBorder="1" applyAlignment="1">
      <alignment horizontal="center" vertical="center"/>
    </xf>
    <xf numFmtId="0" fontId="20" fillId="0" borderId="3" xfId="0" applyFont="1" applyFill="1" applyBorder="1" applyAlignment="1">
      <alignment horizontal="center" vertical="center"/>
    </xf>
    <xf numFmtId="0" fontId="30" fillId="0" borderId="1" xfId="1" applyFont="1" applyFill="1" applyBorder="1" applyAlignment="1">
      <alignment horizontal="center" vertical="center"/>
    </xf>
    <xf numFmtId="0" fontId="13" fillId="0" borderId="0" xfId="0" applyFont="1" applyFill="1" applyBorder="1" applyAlignment="1"/>
    <xf numFmtId="178" fontId="29" fillId="0" borderId="2" xfId="1" applyNumberFormat="1" applyFont="1" applyFill="1" applyBorder="1" applyAlignment="1">
      <alignment horizontal="right" vertical="center"/>
    </xf>
    <xf numFmtId="0" fontId="29" fillId="0" borderId="0" xfId="1" applyFont="1" applyFill="1" applyAlignment="1">
      <alignment vertical="center"/>
    </xf>
    <xf numFmtId="0" fontId="13" fillId="0" borderId="1" xfId="0" applyNumberFormat="1" applyFont="1" applyFill="1" applyBorder="1" applyAlignment="1" applyProtection="1">
      <alignment horizontal="center" vertical="center"/>
    </xf>
    <xf numFmtId="0" fontId="4" fillId="0" borderId="0" xfId="0" applyFont="1" applyFill="1" applyAlignment="1">
      <alignment horizontal="right" vertical="center"/>
    </xf>
    <xf numFmtId="0" fontId="21" fillId="0" borderId="1" xfId="0" applyNumberFormat="1" applyFont="1" applyFill="1" applyBorder="1" applyAlignment="1" applyProtection="1">
      <alignment horizontal="left" vertical="center"/>
    </xf>
    <xf numFmtId="0" fontId="0" fillId="0" borderId="0" xfId="0" applyAlignment="1">
      <alignment horizontal="center" vertical="center"/>
    </xf>
    <xf numFmtId="0" fontId="11" fillId="0" borderId="0" xfId="0" applyFont="1" applyFill="1" applyBorder="1" applyAlignment="1">
      <alignment horizontal="left" vertical="center"/>
    </xf>
    <xf numFmtId="0" fontId="37" fillId="0" borderId="0" xfId="0" applyNumberFormat="1" applyFont="1" applyFill="1" applyAlignment="1" applyProtection="1">
      <alignment horizontal="center" vertical="center"/>
    </xf>
    <xf numFmtId="0" fontId="37" fillId="0" borderId="0" xfId="0" applyNumberFormat="1" applyFont="1" applyFill="1" applyBorder="1" applyAlignment="1" applyProtection="1">
      <alignment horizontal="center" vertical="center"/>
    </xf>
    <xf numFmtId="178" fontId="38" fillId="0" borderId="0" xfId="1" applyNumberFormat="1" applyFont="1" applyFill="1" applyAlignment="1">
      <alignment horizontal="center" vertical="center"/>
    </xf>
    <xf numFmtId="0" fontId="36" fillId="0" borderId="0" xfId="0" applyFont="1" applyFill="1" applyAlignment="1">
      <alignment horizontal="center" vertical="center"/>
    </xf>
    <xf numFmtId="0" fontId="35" fillId="0" borderId="0" xfId="0" applyFont="1" applyFill="1">
      <alignment vertical="center"/>
    </xf>
    <xf numFmtId="0" fontId="8" fillId="0" borderId="1" xfId="0" applyFont="1" applyBorder="1" applyAlignment="1">
      <alignment horizontal="center" vertical="center"/>
    </xf>
    <xf numFmtId="0" fontId="41" fillId="0" borderId="0" xfId="0" applyFont="1" applyFill="1">
      <alignment vertical="center"/>
    </xf>
    <xf numFmtId="0" fontId="41" fillId="0" borderId="0" xfId="0" applyFont="1">
      <alignment vertical="center"/>
    </xf>
    <xf numFmtId="0" fontId="1" fillId="0" borderId="0" xfId="0" applyFont="1" applyAlignment="1">
      <alignment horizontal="left" vertical="center"/>
    </xf>
    <xf numFmtId="0" fontId="13" fillId="0" borderId="0" xfId="0" applyFont="1" applyFill="1" applyBorder="1" applyAlignment="1">
      <alignment horizontal="left" vertical="center"/>
    </xf>
    <xf numFmtId="0" fontId="0" fillId="0" borderId="0" xfId="0" applyAlignment="1">
      <alignment vertical="center"/>
    </xf>
    <xf numFmtId="0" fontId="13" fillId="0" borderId="0" xfId="0" applyFont="1" applyFill="1" applyBorder="1" applyAlignment="1">
      <alignment vertical="center"/>
    </xf>
    <xf numFmtId="0" fontId="0" fillId="0" borderId="0" xfId="0" applyFont="1" applyAlignment="1">
      <alignment horizontal="left" vertical="center"/>
    </xf>
    <xf numFmtId="0" fontId="13" fillId="0" borderId="1" xfId="0" applyNumberFormat="1" applyFont="1" applyFill="1" applyBorder="1" applyAlignment="1" applyProtection="1">
      <alignment horizontal="left" vertical="center"/>
    </xf>
    <xf numFmtId="0" fontId="22" fillId="0" borderId="1" xfId="0" applyFont="1" applyFill="1" applyBorder="1" applyAlignment="1">
      <alignment horizontal="center" vertical="distributed"/>
    </xf>
    <xf numFmtId="0" fontId="4" fillId="0" borderId="1" xfId="0" applyFont="1" applyFill="1" applyBorder="1" applyAlignment="1">
      <alignment horizontal="left" vertical="center"/>
    </xf>
    <xf numFmtId="178" fontId="29" fillId="0" borderId="1" xfId="1" applyNumberFormat="1" applyFont="1" applyFill="1" applyBorder="1" applyAlignment="1">
      <alignment horizontal="left" vertical="center"/>
    </xf>
    <xf numFmtId="0" fontId="42" fillId="0" borderId="1" xfId="0" applyNumberFormat="1" applyFont="1" applyFill="1" applyBorder="1" applyAlignment="1" applyProtection="1">
      <alignment horizontal="center" vertical="center"/>
    </xf>
    <xf numFmtId="0" fontId="40" fillId="0" borderId="0" xfId="0" applyFont="1" applyFill="1">
      <alignment vertical="center"/>
    </xf>
    <xf numFmtId="0" fontId="13" fillId="0" borderId="1"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27" fillId="0" borderId="0" xfId="1" applyFont="1" applyFill="1" applyAlignment="1">
      <alignment horizontal="center" vertical="center"/>
    </xf>
    <xf numFmtId="0" fontId="29" fillId="0" borderId="0" xfId="1" applyFont="1" applyFill="1" applyAlignment="1">
      <alignment horizontal="center" vertical="center"/>
    </xf>
    <xf numFmtId="0" fontId="26" fillId="0" borderId="0" xfId="1" applyFont="1" applyFill="1" applyAlignment="1">
      <alignment horizontal="center" vertical="center"/>
    </xf>
    <xf numFmtId="4" fontId="13" fillId="0" borderId="1" xfId="0" applyNumberFormat="1" applyFont="1" applyBorder="1" applyAlignment="1">
      <alignment horizontal="center" vertical="center" wrapText="1"/>
    </xf>
    <xf numFmtId="0" fontId="21" fillId="0" borderId="1" xfId="0" applyNumberFormat="1" applyFont="1" applyFill="1" applyBorder="1" applyAlignment="1" applyProtection="1">
      <alignment horizontal="center" vertical="center"/>
    </xf>
    <xf numFmtId="0" fontId="6" fillId="0" borderId="0" xfId="3"/>
    <xf numFmtId="0" fontId="18" fillId="0" borderId="0" xfId="3" applyFont="1" applyFill="1"/>
    <xf numFmtId="0" fontId="6" fillId="0" borderId="0" xfId="3" applyAlignment="1">
      <alignment horizontal="center"/>
    </xf>
    <xf numFmtId="0" fontId="44" fillId="0" borderId="0" xfId="0" applyFont="1" applyFill="1">
      <alignment vertical="center"/>
    </xf>
    <xf numFmtId="3" fontId="18" fillId="0" borderId="6" xfId="0" applyNumberFormat="1" applyFont="1" applyFill="1" applyBorder="1" applyAlignment="1" applyProtection="1">
      <alignment horizontal="center" vertical="center"/>
    </xf>
    <xf numFmtId="0" fontId="13" fillId="0" borderId="1" xfId="0" applyNumberFormat="1" applyFont="1" applyBorder="1" applyAlignment="1">
      <alignment horizontal="center" vertical="center" wrapText="1"/>
    </xf>
    <xf numFmtId="0" fontId="22" fillId="0" borderId="1" xfId="0" applyFont="1" applyBorder="1" applyAlignment="1">
      <alignment horizontal="center" vertical="center"/>
    </xf>
    <xf numFmtId="0" fontId="46" fillId="0" borderId="1"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22" fillId="0" borderId="1" xfId="0" applyFont="1" applyBorder="1" applyAlignment="1">
      <alignment horizontal="justify" vertical="center"/>
    </xf>
    <xf numFmtId="0" fontId="46" fillId="0" borderId="1" xfId="0" applyFont="1" applyBorder="1" applyAlignment="1">
      <alignment horizontal="center" vertical="center" wrapText="1"/>
    </xf>
    <xf numFmtId="0" fontId="48" fillId="0" borderId="1" xfId="0" applyFont="1" applyBorder="1" applyAlignment="1">
      <alignment horizontal="center" vertical="center"/>
    </xf>
    <xf numFmtId="0" fontId="48" fillId="0" borderId="1" xfId="0" applyFont="1" applyBorder="1" applyAlignment="1">
      <alignment horizontal="justify" vertical="center"/>
    </xf>
    <xf numFmtId="0" fontId="41" fillId="0" borderId="1" xfId="0" applyFont="1" applyBorder="1" applyAlignment="1">
      <alignment horizontal="justify" vertical="center"/>
    </xf>
    <xf numFmtId="0" fontId="41" fillId="0" borderId="1" xfId="0" applyFont="1" applyBorder="1" applyAlignment="1">
      <alignment horizontal="center" vertical="center"/>
    </xf>
    <xf numFmtId="0" fontId="41" fillId="0" borderId="1" xfId="0" applyFont="1" applyBorder="1" applyAlignment="1">
      <alignment horizontal="right" vertical="center"/>
    </xf>
    <xf numFmtId="0" fontId="22" fillId="0" borderId="1" xfId="0" applyFont="1" applyBorder="1" applyAlignment="1">
      <alignment horizontal="left" vertical="center"/>
    </xf>
    <xf numFmtId="0" fontId="22" fillId="0" borderId="1" xfId="0" applyFont="1" applyBorder="1" applyAlignment="1">
      <alignment horizontal="left"/>
    </xf>
    <xf numFmtId="0" fontId="46" fillId="0" borderId="1" xfId="0" applyFont="1" applyBorder="1" applyAlignment="1">
      <alignment horizontal="left" vertical="center"/>
    </xf>
    <xf numFmtId="0" fontId="22" fillId="0" borderId="1" xfId="0" applyFont="1" applyBorder="1" applyAlignment="1">
      <alignment horizontal="center"/>
    </xf>
    <xf numFmtId="0" fontId="22" fillId="0" borderId="1" xfId="0" applyFont="1" applyBorder="1" applyAlignment="1">
      <alignment horizontal="left" vertical="center" shrinkToFit="1"/>
    </xf>
    <xf numFmtId="0" fontId="22" fillId="0" borderId="1" xfId="0" applyFont="1" applyBorder="1" applyAlignment="1">
      <alignment horizontal="left" vertical="center" indent="1" shrinkToFit="1"/>
    </xf>
    <xf numFmtId="0" fontId="7" fillId="0" borderId="5" xfId="0" applyFont="1" applyBorder="1" applyAlignment="1">
      <alignment horizontal="center" vertical="center" wrapText="1"/>
    </xf>
    <xf numFmtId="0" fontId="46" fillId="0" borderId="1" xfId="0" applyFont="1" applyBorder="1" applyAlignment="1">
      <alignment horizontal="justify" vertical="center"/>
    </xf>
    <xf numFmtId="0" fontId="21" fillId="0" borderId="1" xfId="0" applyNumberFormat="1" applyFont="1" applyFill="1" applyBorder="1" applyAlignment="1" applyProtection="1">
      <alignment vertical="center"/>
    </xf>
    <xf numFmtId="0" fontId="18" fillId="0" borderId="1" xfId="0" applyNumberFormat="1" applyFont="1" applyFill="1" applyBorder="1" applyAlignment="1" applyProtection="1">
      <alignment vertical="center"/>
    </xf>
    <xf numFmtId="0" fontId="13" fillId="0" borderId="1" xfId="0" applyFont="1" applyFill="1" applyBorder="1" applyAlignment="1">
      <alignment horizontal="center" vertical="distributed"/>
    </xf>
    <xf numFmtId="0" fontId="5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23" fillId="0" borderId="1" xfId="0" applyFont="1" applyBorder="1" applyAlignment="1">
      <alignment horizontal="center" vertical="center"/>
    </xf>
    <xf numFmtId="0" fontId="23" fillId="0" borderId="1" xfId="0" applyFont="1" applyBorder="1" applyAlignment="1">
      <alignment horizontal="left" vertical="center"/>
    </xf>
    <xf numFmtId="0" fontId="14" fillId="0" borderId="3" xfId="0" applyNumberFormat="1" applyFont="1" applyFill="1" applyBorder="1" applyAlignment="1" applyProtection="1">
      <alignment vertical="center"/>
    </xf>
    <xf numFmtId="3" fontId="16" fillId="0" borderId="5" xfId="0" applyNumberFormat="1" applyFont="1" applyFill="1" applyBorder="1" applyAlignment="1" applyProtection="1">
      <alignment horizontal="center" vertical="center"/>
    </xf>
    <xf numFmtId="3" fontId="16" fillId="0" borderId="6" xfId="0" applyNumberFormat="1" applyFont="1" applyFill="1" applyBorder="1" applyAlignment="1" applyProtection="1">
      <alignment horizontal="center" vertical="center"/>
    </xf>
    <xf numFmtId="0" fontId="13" fillId="0" borderId="4" xfId="0" applyFont="1" applyBorder="1" applyAlignment="1">
      <alignment horizontal="center" vertical="center"/>
    </xf>
    <xf numFmtId="0" fontId="22" fillId="0" borderId="6" xfId="0" applyFont="1" applyBorder="1" applyAlignment="1">
      <alignment horizontal="left" vertical="center"/>
    </xf>
    <xf numFmtId="0" fontId="18" fillId="0" borderId="3" xfId="0" applyNumberFormat="1" applyFont="1" applyFill="1" applyBorder="1" applyAlignment="1" applyProtection="1">
      <alignment vertical="center"/>
    </xf>
    <xf numFmtId="0" fontId="16" fillId="0" borderId="3" xfId="0" applyNumberFormat="1" applyFont="1" applyFill="1" applyBorder="1" applyAlignment="1" applyProtection="1">
      <alignment horizontal="left" vertical="center"/>
    </xf>
    <xf numFmtId="0" fontId="18" fillId="0" borderId="3" xfId="0" applyNumberFormat="1" applyFont="1" applyFill="1" applyBorder="1" applyAlignment="1" applyProtection="1">
      <alignment horizontal="left" vertical="center"/>
    </xf>
    <xf numFmtId="3" fontId="18" fillId="0" borderId="5" xfId="0" applyNumberFormat="1" applyFont="1" applyFill="1" applyBorder="1" applyAlignment="1" applyProtection="1">
      <alignment horizontal="center" vertical="center"/>
    </xf>
    <xf numFmtId="0" fontId="13" fillId="0" borderId="1" xfId="0" applyFont="1" applyBorder="1" applyAlignment="1">
      <alignment horizontal="center" vertical="center" wrapText="1"/>
    </xf>
    <xf numFmtId="0" fontId="13" fillId="3" borderId="1" xfId="0" applyNumberFormat="1" applyFont="1" applyFill="1" applyBorder="1" applyAlignment="1" applyProtection="1">
      <alignment horizontal="center" vertical="center"/>
    </xf>
    <xf numFmtId="0" fontId="16" fillId="0" borderId="1" xfId="0" applyFont="1" applyBorder="1" applyAlignment="1">
      <alignment horizontal="center" vertical="center" wrapText="1"/>
    </xf>
    <xf numFmtId="0" fontId="22" fillId="0" borderId="1" xfId="0" applyFont="1" applyFill="1" applyBorder="1" applyAlignment="1">
      <alignment horizontal="center" vertical="center"/>
    </xf>
    <xf numFmtId="0" fontId="47" fillId="0" borderId="5" xfId="0" applyFont="1" applyBorder="1" applyAlignment="1">
      <alignment horizontal="center" vertical="center"/>
    </xf>
    <xf numFmtId="0" fontId="47" fillId="0" borderId="5" xfId="0" applyFont="1" applyBorder="1" applyAlignment="1">
      <alignment horizontal="center" vertical="center" wrapText="1"/>
    </xf>
    <xf numFmtId="0" fontId="0" fillId="0" borderId="0" xfId="0" applyAlignment="1">
      <alignment vertical="center" wrapText="1"/>
    </xf>
    <xf numFmtId="179" fontId="41" fillId="0" borderId="1" xfId="0" applyNumberFormat="1" applyFont="1" applyBorder="1" applyAlignment="1">
      <alignment horizontal="center" vertical="center" wrapText="1"/>
    </xf>
    <xf numFmtId="49" fontId="41" fillId="0" borderId="1" xfId="0" applyNumberFormat="1" applyFont="1" applyBorder="1" applyAlignment="1">
      <alignment horizontal="center" vertical="center" wrapText="1"/>
    </xf>
    <xf numFmtId="0" fontId="47"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1" fillId="0" borderId="7" xfId="0" applyFont="1" applyBorder="1" applyAlignment="1">
      <alignment vertical="center"/>
    </xf>
    <xf numFmtId="0" fontId="8" fillId="0" borderId="1" xfId="0" applyFont="1" applyBorder="1" applyAlignment="1">
      <alignment horizontal="center" vertical="center"/>
    </xf>
    <xf numFmtId="0" fontId="9" fillId="0" borderId="3"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xf>
    <xf numFmtId="0" fontId="9" fillId="0" borderId="8" xfId="0" applyFont="1" applyBorder="1" applyAlignment="1">
      <alignment horizontal="center" vertical="center"/>
    </xf>
    <xf numFmtId="10" fontId="13" fillId="0" borderId="1" xfId="0" applyNumberFormat="1" applyFont="1" applyBorder="1" applyAlignment="1">
      <alignment horizontal="center" vertical="center"/>
    </xf>
    <xf numFmtId="10" fontId="23" fillId="0" borderId="1" xfId="0" applyNumberFormat="1" applyFont="1" applyBorder="1" applyAlignment="1">
      <alignment horizontal="center" vertical="center"/>
    </xf>
    <xf numFmtId="0" fontId="13" fillId="0" borderId="1" xfId="0" applyNumberFormat="1" applyFont="1" applyBorder="1" applyAlignment="1">
      <alignment horizontal="center" vertical="center"/>
    </xf>
    <xf numFmtId="10" fontId="1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0" fontId="23" fillId="0" borderId="1" xfId="0" applyNumberFormat="1" applyFont="1" applyBorder="1" applyAlignment="1">
      <alignment horizontal="center" vertical="center" wrapText="1"/>
    </xf>
    <xf numFmtId="0" fontId="11" fillId="0" borderId="0" xfId="0" applyFont="1" applyFill="1" applyBorder="1" applyAlignment="1">
      <alignment horizontal="center" vertical="center"/>
    </xf>
    <xf numFmtId="0" fontId="13" fillId="0" borderId="0" xfId="0" applyFont="1" applyFill="1" applyBorder="1" applyAlignment="1">
      <alignment horizontal="center"/>
    </xf>
    <xf numFmtId="0" fontId="19" fillId="0" borderId="0" xfId="0" applyFont="1" applyFill="1" applyBorder="1" applyAlignment="1">
      <alignment horizontal="center"/>
    </xf>
    <xf numFmtId="0" fontId="41" fillId="0" borderId="1" xfId="0" applyFont="1" applyBorder="1" applyAlignment="1">
      <alignment horizontal="center" vertical="center" wrapText="1"/>
    </xf>
    <xf numFmtId="0" fontId="35" fillId="0" borderId="0" xfId="0" applyFont="1" applyFill="1" applyAlignment="1">
      <alignment horizontal="center" vertical="distributed"/>
    </xf>
    <xf numFmtId="0" fontId="34" fillId="0" borderId="0" xfId="0" applyFont="1" applyFill="1" applyAlignment="1">
      <alignment horizontal="left" vertical="center"/>
    </xf>
    <xf numFmtId="0" fontId="39" fillId="0" borderId="0" xfId="0" applyFont="1" applyFill="1" applyBorder="1" applyAlignment="1">
      <alignment horizontal="center" vertical="center"/>
    </xf>
    <xf numFmtId="0" fontId="24" fillId="0" borderId="0" xfId="0" applyFont="1" applyAlignment="1">
      <alignment horizontal="center" vertical="center"/>
    </xf>
    <xf numFmtId="0" fontId="9" fillId="0" borderId="1" xfId="0" applyFont="1" applyBorder="1" applyAlignment="1">
      <alignment horizontal="center" vertical="center"/>
    </xf>
    <xf numFmtId="0" fontId="31" fillId="0" borderId="0" xfId="0" applyNumberFormat="1" applyFont="1" applyFill="1" applyAlignment="1" applyProtection="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1" fillId="0" borderId="0" xfId="0" applyNumberFormat="1" applyFont="1" applyFill="1" applyBorder="1" applyAlignment="1" applyProtection="1">
      <alignment horizontal="center" vertical="center"/>
    </xf>
    <xf numFmtId="0" fontId="31" fillId="0" borderId="0" xfId="0" applyNumberFormat="1" applyFont="1" applyFill="1" applyBorder="1" applyAlignment="1" applyProtection="1">
      <alignment horizontal="center" vertical="center" shrinkToFit="1"/>
    </xf>
    <xf numFmtId="178" fontId="32" fillId="0" borderId="0" xfId="1" applyNumberFormat="1" applyFont="1" applyFill="1" applyAlignment="1">
      <alignment horizontal="center" vertical="center"/>
    </xf>
    <xf numFmtId="4"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24" fillId="0" borderId="0" xfId="0" applyFont="1" applyAlignment="1">
      <alignment horizontal="center" vertical="center" shrinkToFit="1"/>
    </xf>
    <xf numFmtId="0" fontId="41" fillId="0" borderId="1" xfId="0" applyFont="1" applyBorder="1" applyAlignment="1">
      <alignment horizontal="left" vertical="center" wrapText="1"/>
    </xf>
    <xf numFmtId="179" fontId="41" fillId="0" borderId="1" xfId="0" applyNumberFormat="1" applyFont="1" applyBorder="1" applyAlignment="1">
      <alignment horizontal="center" vertical="center"/>
    </xf>
    <xf numFmtId="49" fontId="41" fillId="0" borderId="1" xfId="0" applyNumberFormat="1" applyFont="1" applyFill="1" applyBorder="1" applyAlignment="1">
      <alignment horizontal="center" vertical="center"/>
    </xf>
    <xf numFmtId="0" fontId="16" fillId="0" borderId="1" xfId="0" applyFont="1" applyBorder="1" applyAlignment="1">
      <alignment horizontal="left" vertical="center" wrapText="1"/>
    </xf>
    <xf numFmtId="180" fontId="16" fillId="0" borderId="1" xfId="0" applyNumberFormat="1"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180" fontId="16" fillId="0" borderId="1" xfId="0" applyNumberFormat="1" applyFont="1" applyBorder="1" applyAlignment="1">
      <alignment horizontal="center" vertical="center" wrapText="1"/>
    </xf>
  </cellXfs>
  <cellStyles count="8">
    <cellStyle name="常规" xfId="0" builtinId="0"/>
    <cellStyle name="常规 16 2" xfId="4"/>
    <cellStyle name="常规 2" xfId="2"/>
    <cellStyle name="常规 3" xfId="3"/>
    <cellStyle name="常规 4" xfId="7"/>
    <cellStyle name="常规 4 2 2" xfId="5"/>
    <cellStyle name="常规 4 2 2 2" xfId="6"/>
    <cellStyle name="常规_P020170310428866449584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33"/>
  <sheetViews>
    <sheetView tabSelected="1" topLeftCell="A19" zoomScaleNormal="100" zoomScaleSheetLayoutView="100" workbookViewId="0">
      <selection activeCell="B33" sqref="B33"/>
    </sheetView>
  </sheetViews>
  <sheetFormatPr defaultRowHeight="18.75"/>
  <cols>
    <col min="1" max="1" width="17.875" style="159" customWidth="1"/>
    <col min="2" max="2" width="72.375" style="160" customWidth="1"/>
    <col min="3" max="16384" width="9" style="63"/>
  </cols>
  <sheetData>
    <row r="1" spans="1:11" ht="35.1" customHeight="1">
      <c r="A1" s="161" t="s">
        <v>1154</v>
      </c>
      <c r="B1" s="161"/>
    </row>
    <row r="2" spans="1:11" ht="22.5" customHeight="1">
      <c r="A2" s="114" t="s">
        <v>1673</v>
      </c>
      <c r="B2" s="74" t="s">
        <v>1865</v>
      </c>
      <c r="C2" s="62"/>
      <c r="D2" s="62"/>
      <c r="E2" s="62"/>
    </row>
    <row r="3" spans="1:11" ht="22.5" customHeight="1">
      <c r="A3" s="114" t="s">
        <v>1155</v>
      </c>
      <c r="B3" s="74" t="s">
        <v>1866</v>
      </c>
      <c r="C3" s="62"/>
      <c r="D3" s="62"/>
      <c r="E3" s="62"/>
    </row>
    <row r="4" spans="1:11" ht="22.5" customHeight="1">
      <c r="A4" s="114" t="s">
        <v>1156</v>
      </c>
      <c r="B4" s="74" t="s">
        <v>1867</v>
      </c>
      <c r="C4" s="62"/>
      <c r="D4" s="62"/>
      <c r="E4" s="62"/>
    </row>
    <row r="5" spans="1:11" ht="22.5" customHeight="1">
      <c r="A5" s="73" t="s">
        <v>1372</v>
      </c>
      <c r="B5" s="74" t="s">
        <v>1799</v>
      </c>
      <c r="C5" s="62"/>
    </row>
    <row r="6" spans="1:11" ht="22.5" customHeight="1">
      <c r="A6" s="73" t="s">
        <v>1684</v>
      </c>
      <c r="B6" s="74" t="s">
        <v>1800</v>
      </c>
      <c r="C6" s="62"/>
    </row>
    <row r="7" spans="1:11" ht="22.5" customHeight="1">
      <c r="A7" s="73" t="s">
        <v>1801</v>
      </c>
      <c r="B7" s="74" t="s">
        <v>1802</v>
      </c>
      <c r="C7" s="62"/>
    </row>
    <row r="8" spans="1:11" ht="22.5" customHeight="1">
      <c r="A8" s="73" t="s">
        <v>1157</v>
      </c>
      <c r="B8" s="74" t="s">
        <v>1868</v>
      </c>
      <c r="C8" s="62"/>
      <c r="D8" s="62"/>
      <c r="E8" s="62"/>
    </row>
    <row r="9" spans="1:11" ht="22.5" customHeight="1">
      <c r="A9" s="73" t="s">
        <v>1373</v>
      </c>
      <c r="B9" s="74" t="s">
        <v>1803</v>
      </c>
      <c r="C9" s="62"/>
      <c r="D9" s="62"/>
      <c r="E9" s="62"/>
    </row>
    <row r="10" spans="1:11" ht="22.5" customHeight="1">
      <c r="A10" s="73" t="s">
        <v>1374</v>
      </c>
      <c r="B10" s="74" t="s">
        <v>1869</v>
      </c>
      <c r="C10" s="62"/>
    </row>
    <row r="11" spans="1:11" ht="22.5" customHeight="1">
      <c r="A11" s="73" t="s">
        <v>1163</v>
      </c>
      <c r="B11" s="74" t="s">
        <v>1700</v>
      </c>
      <c r="C11" s="62"/>
    </row>
    <row r="12" spans="1:11" ht="22.5" customHeight="1">
      <c r="A12" s="73" t="s">
        <v>1787</v>
      </c>
      <c r="B12" s="74" t="s">
        <v>1789</v>
      </c>
      <c r="C12" s="62"/>
    </row>
    <row r="13" spans="1:11" ht="22.5" customHeight="1">
      <c r="A13" s="73" t="s">
        <v>1788</v>
      </c>
      <c r="B13" s="74" t="s">
        <v>1804</v>
      </c>
      <c r="C13" s="62"/>
    </row>
    <row r="14" spans="1:11" ht="22.5" customHeight="1">
      <c r="A14" s="73" t="s">
        <v>1805</v>
      </c>
      <c r="B14" s="74" t="s">
        <v>1806</v>
      </c>
      <c r="C14" s="62"/>
    </row>
    <row r="15" spans="1:11" ht="22.5" customHeight="1">
      <c r="A15" s="73" t="s">
        <v>1658</v>
      </c>
      <c r="B15" s="72" t="s">
        <v>1870</v>
      </c>
      <c r="C15" s="59"/>
      <c r="D15" s="59"/>
      <c r="E15" s="59"/>
      <c r="F15" s="59"/>
      <c r="G15" s="59"/>
      <c r="H15" s="59"/>
      <c r="I15" s="59"/>
      <c r="J15" s="59"/>
      <c r="K15" s="59"/>
    </row>
    <row r="16" spans="1:11" ht="22.5" customHeight="1">
      <c r="A16" s="73" t="s">
        <v>1375</v>
      </c>
      <c r="B16" s="72" t="s">
        <v>1807</v>
      </c>
      <c r="C16" s="59"/>
      <c r="D16" s="59"/>
      <c r="E16" s="59"/>
      <c r="F16" s="59"/>
      <c r="G16" s="59"/>
      <c r="H16" s="59"/>
      <c r="I16" s="59"/>
      <c r="J16" s="59"/>
      <c r="K16" s="59"/>
    </row>
    <row r="17" spans="1:11" ht="22.5" customHeight="1">
      <c r="A17" s="73" t="s">
        <v>1376</v>
      </c>
      <c r="B17" s="72" t="s">
        <v>1812</v>
      </c>
      <c r="C17" s="59"/>
      <c r="D17" s="59"/>
      <c r="E17" s="59"/>
      <c r="F17" s="59"/>
      <c r="G17" s="59"/>
      <c r="H17" s="59"/>
      <c r="I17" s="59"/>
      <c r="J17" s="59"/>
      <c r="K17" s="59"/>
    </row>
    <row r="18" spans="1:11" ht="22.5" customHeight="1">
      <c r="A18" s="73" t="s">
        <v>1808</v>
      </c>
      <c r="B18" s="72" t="s">
        <v>1813</v>
      </c>
      <c r="C18" s="59"/>
      <c r="D18" s="59"/>
      <c r="E18" s="59"/>
      <c r="F18" s="59"/>
      <c r="G18" s="59"/>
      <c r="H18" s="59"/>
      <c r="I18" s="59"/>
      <c r="J18" s="59"/>
      <c r="K18" s="59"/>
    </row>
    <row r="19" spans="1:11" ht="22.5" customHeight="1">
      <c r="A19" s="73" t="s">
        <v>1809</v>
      </c>
      <c r="B19" s="72" t="s">
        <v>1814</v>
      </c>
      <c r="C19" s="59"/>
      <c r="D19" s="59"/>
      <c r="E19" s="59"/>
      <c r="F19" s="59"/>
      <c r="G19" s="59"/>
      <c r="H19" s="59"/>
      <c r="I19" s="59"/>
      <c r="J19" s="59"/>
      <c r="K19" s="59"/>
    </row>
    <row r="20" spans="1:11" ht="22.5" customHeight="1">
      <c r="A20" s="73" t="s">
        <v>1810</v>
      </c>
      <c r="B20" s="72" t="s">
        <v>1815</v>
      </c>
      <c r="C20" s="59"/>
      <c r="D20" s="59"/>
      <c r="E20" s="59"/>
      <c r="F20" s="59"/>
      <c r="G20" s="59"/>
      <c r="H20" s="59"/>
      <c r="I20" s="59"/>
      <c r="J20" s="59"/>
      <c r="K20" s="59"/>
    </row>
    <row r="21" spans="1:11" ht="22.5" customHeight="1">
      <c r="A21" s="73" t="s">
        <v>1811</v>
      </c>
      <c r="B21" s="72" t="s">
        <v>1816</v>
      </c>
      <c r="C21" s="59"/>
      <c r="D21" s="59"/>
      <c r="E21" s="59"/>
      <c r="F21" s="59"/>
      <c r="G21" s="59"/>
      <c r="H21" s="59"/>
      <c r="I21" s="59"/>
      <c r="J21" s="59"/>
      <c r="K21" s="59"/>
    </row>
    <row r="22" spans="1:11" ht="22.5" customHeight="1">
      <c r="A22" s="73" t="s">
        <v>1659</v>
      </c>
      <c r="B22" s="74" t="s">
        <v>1871</v>
      </c>
      <c r="C22" s="62"/>
      <c r="D22" s="62"/>
      <c r="E22" s="62"/>
    </row>
    <row r="23" spans="1:11" ht="22.5" customHeight="1">
      <c r="A23" s="73" t="s">
        <v>1660</v>
      </c>
      <c r="B23" s="74" t="s">
        <v>1872</v>
      </c>
      <c r="C23" s="62"/>
      <c r="D23" s="62"/>
      <c r="E23" s="62"/>
    </row>
    <row r="24" spans="1:11" ht="22.5" customHeight="1">
      <c r="A24" s="73" t="s">
        <v>1661</v>
      </c>
      <c r="B24" s="74" t="s">
        <v>1873</v>
      </c>
      <c r="C24" s="62"/>
      <c r="D24" s="62"/>
      <c r="E24" s="62"/>
    </row>
    <row r="25" spans="1:11" ht="22.5" customHeight="1">
      <c r="A25" s="73" t="s">
        <v>1662</v>
      </c>
      <c r="B25" s="74" t="s">
        <v>1874</v>
      </c>
      <c r="C25" s="62"/>
      <c r="D25" s="62"/>
      <c r="E25" s="62"/>
      <c r="F25" s="62"/>
    </row>
    <row r="26" spans="1:11" ht="22.5" customHeight="1">
      <c r="A26" s="73" t="s">
        <v>1663</v>
      </c>
      <c r="B26" s="74" t="s">
        <v>1875</v>
      </c>
      <c r="C26" s="62"/>
      <c r="D26" s="62"/>
      <c r="E26" s="62"/>
    </row>
    <row r="27" spans="1:11" ht="22.5" customHeight="1">
      <c r="A27" s="73" t="s">
        <v>1158</v>
      </c>
      <c r="B27" s="72" t="s">
        <v>1876</v>
      </c>
      <c r="C27" s="60"/>
      <c r="D27" s="60"/>
    </row>
    <row r="28" spans="1:11" ht="22.5" customHeight="1">
      <c r="A28" s="73" t="s">
        <v>1159</v>
      </c>
      <c r="B28" s="72" t="s">
        <v>1877</v>
      </c>
      <c r="C28" s="60"/>
      <c r="D28" s="60"/>
    </row>
    <row r="29" spans="1:11" ht="22.5" customHeight="1">
      <c r="A29" s="73" t="s">
        <v>1160</v>
      </c>
      <c r="B29" s="72" t="s">
        <v>1878</v>
      </c>
      <c r="C29" s="60"/>
      <c r="D29" s="60"/>
    </row>
    <row r="30" spans="1:11" ht="22.5" customHeight="1">
      <c r="A30" s="73" t="s">
        <v>1161</v>
      </c>
      <c r="B30" s="75" t="s">
        <v>1879</v>
      </c>
      <c r="C30" s="61"/>
      <c r="D30" s="61"/>
    </row>
    <row r="31" spans="1:11" ht="22.5" customHeight="1">
      <c r="A31" s="73" t="s">
        <v>1162</v>
      </c>
      <c r="B31" s="75" t="s">
        <v>1880</v>
      </c>
      <c r="C31" s="61"/>
      <c r="D31" s="61"/>
    </row>
    <row r="32" spans="1:11" ht="22.5" customHeight="1">
      <c r="A32" s="73" t="s">
        <v>1458</v>
      </c>
      <c r="B32" s="75" t="s">
        <v>1881</v>
      </c>
      <c r="C32" s="61"/>
      <c r="D32" s="61"/>
    </row>
    <row r="33" spans="1:4" ht="22.5" customHeight="1">
      <c r="A33" s="73" t="s">
        <v>1460</v>
      </c>
      <c r="B33" s="75" t="s">
        <v>1882</v>
      </c>
      <c r="C33" s="61"/>
      <c r="D33" s="61"/>
    </row>
  </sheetData>
  <mergeCells count="1">
    <mergeCell ref="A1:B1"/>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C76"/>
  <sheetViews>
    <sheetView workbookViewId="0">
      <selection sqref="A1:XFD1"/>
    </sheetView>
  </sheetViews>
  <sheetFormatPr defaultRowHeight="13.5"/>
  <cols>
    <col min="1" max="1" width="15.625" style="3" customWidth="1"/>
    <col min="2" max="2" width="50.625" style="3" customWidth="1"/>
    <col min="3" max="3" width="25.625" style="57" customWidth="1"/>
    <col min="4" max="16384" width="9" style="3"/>
  </cols>
  <sheetData>
    <row r="1" spans="1:3" ht="21">
      <c r="A1" s="1" t="s">
        <v>1130</v>
      </c>
    </row>
    <row r="2" spans="1:3" ht="35.1" customHeight="1">
      <c r="A2" s="162" t="s">
        <v>1694</v>
      </c>
      <c r="B2" s="162"/>
      <c r="C2" s="162"/>
    </row>
    <row r="3" spans="1:3" ht="24.95" customHeight="1">
      <c r="B3" s="2"/>
      <c r="C3" s="2" t="s">
        <v>16</v>
      </c>
    </row>
    <row r="4" spans="1:3" ht="17.100000000000001" customHeight="1">
      <c r="A4" s="76" t="s">
        <v>65</v>
      </c>
      <c r="B4" s="76" t="s">
        <v>1370</v>
      </c>
      <c r="C4" s="76" t="s">
        <v>3</v>
      </c>
    </row>
    <row r="5" spans="1:3" s="65" customFormat="1" ht="17.100000000000001" customHeight="1">
      <c r="A5" s="22"/>
      <c r="B5" s="16" t="s">
        <v>1377</v>
      </c>
      <c r="C5" s="20">
        <f>SUM(C6,C57)</f>
        <v>-641</v>
      </c>
    </row>
    <row r="6" spans="1:3" s="65" customFormat="1" ht="17.100000000000001" customHeight="1">
      <c r="A6" s="19">
        <v>10301</v>
      </c>
      <c r="B6" s="23" t="s">
        <v>1378</v>
      </c>
      <c r="C6" s="20">
        <f>SUM(C7,C10:C18,C24:C25,C28:C31,C34:C36,C39:C43,C46:C47,C55:C56)</f>
        <v>-641</v>
      </c>
    </row>
    <row r="7" spans="1:3" s="65" customFormat="1" ht="17.100000000000001" customHeight="1">
      <c r="A7" s="19">
        <v>1030102</v>
      </c>
      <c r="B7" s="23" t="s">
        <v>1379</v>
      </c>
      <c r="C7" s="20">
        <f>SUM(C8:C9)</f>
        <v>0</v>
      </c>
    </row>
    <row r="8" spans="1:3" s="65" customFormat="1" ht="17.100000000000001" customHeight="1">
      <c r="A8" s="19">
        <v>103010201</v>
      </c>
      <c r="B8" s="24" t="s">
        <v>1380</v>
      </c>
      <c r="C8" s="20">
        <v>0</v>
      </c>
    </row>
    <row r="9" spans="1:3" s="65" customFormat="1" ht="17.100000000000001" customHeight="1">
      <c r="A9" s="19">
        <v>103010202</v>
      </c>
      <c r="B9" s="24" t="s">
        <v>1381</v>
      </c>
      <c r="C9" s="20">
        <v>0</v>
      </c>
    </row>
    <row r="10" spans="1:3" s="65" customFormat="1" ht="17.100000000000001" customHeight="1">
      <c r="A10" s="19">
        <v>1030106</v>
      </c>
      <c r="B10" s="23" t="s">
        <v>1382</v>
      </c>
      <c r="C10" s="20">
        <v>0</v>
      </c>
    </row>
    <row r="11" spans="1:3" s="65" customFormat="1" ht="17.100000000000001" customHeight="1">
      <c r="A11" s="19">
        <v>1030110</v>
      </c>
      <c r="B11" s="23" t="s">
        <v>1383</v>
      </c>
      <c r="C11" s="20">
        <v>0</v>
      </c>
    </row>
    <row r="12" spans="1:3" s="65" customFormat="1" ht="17.100000000000001" customHeight="1">
      <c r="A12" s="19">
        <v>1030112</v>
      </c>
      <c r="B12" s="23" t="s">
        <v>1384</v>
      </c>
      <c r="C12" s="20">
        <v>0</v>
      </c>
    </row>
    <row r="13" spans="1:3" s="65" customFormat="1" ht="17.100000000000001" customHeight="1">
      <c r="A13" s="19">
        <v>1030115</v>
      </c>
      <c r="B13" s="23" t="s">
        <v>1385</v>
      </c>
      <c r="C13" s="20">
        <v>0</v>
      </c>
    </row>
    <row r="14" spans="1:3" s="65" customFormat="1" ht="17.100000000000001" customHeight="1">
      <c r="A14" s="19">
        <v>1030121</v>
      </c>
      <c r="B14" s="23" t="s">
        <v>1386</v>
      </c>
      <c r="C14" s="20">
        <v>0</v>
      </c>
    </row>
    <row r="15" spans="1:3" s="65" customFormat="1" ht="17.100000000000001" customHeight="1">
      <c r="A15" s="19">
        <v>1030129</v>
      </c>
      <c r="B15" s="23" t="s">
        <v>1387</v>
      </c>
      <c r="C15" s="20">
        <v>0</v>
      </c>
    </row>
    <row r="16" spans="1:3" s="65" customFormat="1" ht="17.100000000000001" customHeight="1">
      <c r="A16" s="19">
        <v>1030146</v>
      </c>
      <c r="B16" s="23" t="s">
        <v>1388</v>
      </c>
      <c r="C16" s="20">
        <v>0</v>
      </c>
    </row>
    <row r="17" spans="1:3" s="65" customFormat="1" ht="17.100000000000001" customHeight="1">
      <c r="A17" s="19">
        <v>1030147</v>
      </c>
      <c r="B17" s="23" t="s">
        <v>1389</v>
      </c>
      <c r="C17" s="20">
        <v>0</v>
      </c>
    </row>
    <row r="18" spans="1:3" s="65" customFormat="1" ht="17.100000000000001" customHeight="1">
      <c r="A18" s="19">
        <v>1030148</v>
      </c>
      <c r="B18" s="23" t="s">
        <v>1390</v>
      </c>
      <c r="C18" s="20">
        <f>SUM(C19:C23)</f>
        <v>-641</v>
      </c>
    </row>
    <row r="19" spans="1:3" s="65" customFormat="1" ht="17.100000000000001" customHeight="1">
      <c r="A19" s="19">
        <v>103014801</v>
      </c>
      <c r="B19" s="24" t="s">
        <v>1391</v>
      </c>
      <c r="C19" s="20">
        <v>0</v>
      </c>
    </row>
    <row r="20" spans="1:3" s="65" customFormat="1" ht="17.100000000000001" customHeight="1">
      <c r="A20" s="19">
        <v>103014802</v>
      </c>
      <c r="B20" s="24" t="s">
        <v>1392</v>
      </c>
      <c r="C20" s="20">
        <v>0</v>
      </c>
    </row>
    <row r="21" spans="1:3" s="65" customFormat="1" ht="17.100000000000001" customHeight="1">
      <c r="A21" s="19">
        <v>103014803</v>
      </c>
      <c r="B21" s="24" t="s">
        <v>1393</v>
      </c>
      <c r="C21" s="20">
        <v>0</v>
      </c>
    </row>
    <row r="22" spans="1:3" s="65" customFormat="1" ht="17.100000000000001" customHeight="1">
      <c r="A22" s="19">
        <v>103014898</v>
      </c>
      <c r="B22" s="24" t="s">
        <v>1394</v>
      </c>
      <c r="C22" s="20">
        <v>-641</v>
      </c>
    </row>
    <row r="23" spans="1:3" s="65" customFormat="1" ht="17.100000000000001" customHeight="1">
      <c r="A23" s="19">
        <v>103014899</v>
      </c>
      <c r="B23" s="24" t="s">
        <v>1395</v>
      </c>
      <c r="C23" s="20">
        <v>0</v>
      </c>
    </row>
    <row r="24" spans="1:3" s="65" customFormat="1" ht="17.100000000000001" customHeight="1">
      <c r="A24" s="19">
        <v>1030149</v>
      </c>
      <c r="B24" s="23" t="s">
        <v>1396</v>
      </c>
      <c r="C24" s="20">
        <v>0</v>
      </c>
    </row>
    <row r="25" spans="1:3" s="65" customFormat="1" ht="17.100000000000001" customHeight="1">
      <c r="A25" s="19">
        <v>1030150</v>
      </c>
      <c r="B25" s="23" t="s">
        <v>1397</v>
      </c>
      <c r="C25" s="20">
        <f>SUM(C26:C27)</f>
        <v>0</v>
      </c>
    </row>
    <row r="26" spans="1:3" s="65" customFormat="1" ht="17.100000000000001" customHeight="1">
      <c r="A26" s="19">
        <v>103015001</v>
      </c>
      <c r="B26" s="24" t="s">
        <v>1398</v>
      </c>
      <c r="C26" s="20">
        <v>0</v>
      </c>
    </row>
    <row r="27" spans="1:3" s="65" customFormat="1" ht="17.100000000000001" customHeight="1">
      <c r="A27" s="19">
        <v>103015002</v>
      </c>
      <c r="B27" s="24" t="s">
        <v>1399</v>
      </c>
      <c r="C27" s="20">
        <v>0</v>
      </c>
    </row>
    <row r="28" spans="1:3" s="65" customFormat="1" ht="17.100000000000001" customHeight="1">
      <c r="A28" s="19">
        <v>1030152</v>
      </c>
      <c r="B28" s="23" t="s">
        <v>1400</v>
      </c>
      <c r="C28" s="20">
        <v>0</v>
      </c>
    </row>
    <row r="29" spans="1:3" s="65" customFormat="1" ht="17.100000000000001" customHeight="1">
      <c r="A29" s="19">
        <v>1030153</v>
      </c>
      <c r="B29" s="23" t="s">
        <v>1401</v>
      </c>
      <c r="C29" s="20">
        <v>0</v>
      </c>
    </row>
    <row r="30" spans="1:3" s="65" customFormat="1" ht="17.100000000000001" customHeight="1">
      <c r="A30" s="19">
        <v>1030154</v>
      </c>
      <c r="B30" s="23" t="s">
        <v>1402</v>
      </c>
      <c r="C30" s="20">
        <v>0</v>
      </c>
    </row>
    <row r="31" spans="1:3" s="65" customFormat="1" ht="17.100000000000001" customHeight="1">
      <c r="A31" s="19">
        <v>1030155</v>
      </c>
      <c r="B31" s="23" t="s">
        <v>1403</v>
      </c>
      <c r="C31" s="20">
        <f>SUM(C32:C33)</f>
        <v>0</v>
      </c>
    </row>
    <row r="32" spans="1:3" s="65" customFormat="1" ht="17.100000000000001" customHeight="1">
      <c r="A32" s="19">
        <v>103015501</v>
      </c>
      <c r="B32" s="24" t="s">
        <v>1404</v>
      </c>
      <c r="C32" s="20">
        <v>0</v>
      </c>
    </row>
    <row r="33" spans="1:3" s="65" customFormat="1" ht="17.100000000000001" customHeight="1">
      <c r="A33" s="19">
        <v>103015502</v>
      </c>
      <c r="B33" s="24" t="s">
        <v>1405</v>
      </c>
      <c r="C33" s="20">
        <v>0</v>
      </c>
    </row>
    <row r="34" spans="1:3" s="65" customFormat="1" ht="17.100000000000001" customHeight="1">
      <c r="A34" s="19">
        <v>1030156</v>
      </c>
      <c r="B34" s="23" t="s">
        <v>1406</v>
      </c>
      <c r="C34" s="20">
        <v>0</v>
      </c>
    </row>
    <row r="35" spans="1:3" s="65" customFormat="1" ht="17.100000000000001" customHeight="1">
      <c r="A35" s="19">
        <v>1030157</v>
      </c>
      <c r="B35" s="23" t="s">
        <v>1407</v>
      </c>
      <c r="C35" s="20">
        <v>0</v>
      </c>
    </row>
    <row r="36" spans="1:3" s="65" customFormat="1" ht="17.100000000000001" customHeight="1">
      <c r="A36" s="19">
        <v>1030158</v>
      </c>
      <c r="B36" s="23" t="s">
        <v>1408</v>
      </c>
      <c r="C36" s="20">
        <f>SUM(C37:C38)</f>
        <v>0</v>
      </c>
    </row>
    <row r="37" spans="1:3" s="65" customFormat="1" ht="17.100000000000001" customHeight="1">
      <c r="A37" s="19">
        <v>103015801</v>
      </c>
      <c r="B37" s="24" t="s">
        <v>1607</v>
      </c>
      <c r="C37" s="20">
        <v>0</v>
      </c>
    </row>
    <row r="38" spans="1:3" s="65" customFormat="1" ht="17.100000000000001" customHeight="1">
      <c r="A38" s="19">
        <v>103015803</v>
      </c>
      <c r="B38" s="24" t="s">
        <v>1608</v>
      </c>
      <c r="C38" s="20">
        <v>0</v>
      </c>
    </row>
    <row r="39" spans="1:3" s="65" customFormat="1" ht="17.100000000000001" customHeight="1">
      <c r="A39" s="19">
        <v>1030159</v>
      </c>
      <c r="B39" s="23" t="s">
        <v>1409</v>
      </c>
      <c r="C39" s="20">
        <v>0</v>
      </c>
    </row>
    <row r="40" spans="1:3" s="65" customFormat="1" ht="17.100000000000001" customHeight="1">
      <c r="A40" s="19">
        <v>1030166</v>
      </c>
      <c r="B40" s="23" t="s">
        <v>1410</v>
      </c>
      <c r="C40" s="20">
        <v>0</v>
      </c>
    </row>
    <row r="41" spans="1:3" s="65" customFormat="1" ht="17.100000000000001" customHeight="1">
      <c r="A41" s="19">
        <v>1030168</v>
      </c>
      <c r="B41" s="23" t="s">
        <v>1411</v>
      </c>
      <c r="C41" s="20">
        <v>0</v>
      </c>
    </row>
    <row r="42" spans="1:3" s="65" customFormat="1" ht="17.100000000000001" customHeight="1">
      <c r="A42" s="19">
        <v>1030171</v>
      </c>
      <c r="B42" s="23" t="s">
        <v>1412</v>
      </c>
      <c r="C42" s="20">
        <v>0</v>
      </c>
    </row>
    <row r="43" spans="1:3" s="65" customFormat="1" ht="17.100000000000001" customHeight="1">
      <c r="A43" s="19">
        <v>1030175</v>
      </c>
      <c r="B43" s="23" t="s">
        <v>1413</v>
      </c>
      <c r="C43" s="20">
        <f>SUM(C44:C45)</f>
        <v>0</v>
      </c>
    </row>
    <row r="44" spans="1:3" s="65" customFormat="1" ht="17.100000000000001" customHeight="1">
      <c r="A44" s="19">
        <v>103017501</v>
      </c>
      <c r="B44" s="24" t="s">
        <v>1414</v>
      </c>
      <c r="C44" s="20">
        <v>0</v>
      </c>
    </row>
    <row r="45" spans="1:3" s="65" customFormat="1" ht="17.100000000000001" customHeight="1">
      <c r="A45" s="19">
        <v>103017502</v>
      </c>
      <c r="B45" s="24" t="s">
        <v>1415</v>
      </c>
      <c r="C45" s="20">
        <v>0</v>
      </c>
    </row>
    <row r="46" spans="1:3" s="65" customFormat="1" ht="17.100000000000001" customHeight="1">
      <c r="A46" s="19">
        <v>1030178</v>
      </c>
      <c r="B46" s="23" t="s">
        <v>1416</v>
      </c>
      <c r="C46" s="20">
        <v>0</v>
      </c>
    </row>
    <row r="47" spans="1:3" s="65" customFormat="1" ht="17.100000000000001" customHeight="1">
      <c r="A47" s="19">
        <v>1030180</v>
      </c>
      <c r="B47" s="23" t="s">
        <v>1417</v>
      </c>
      <c r="C47" s="20">
        <f>SUM(C48:C54)</f>
        <v>0</v>
      </c>
    </row>
    <row r="48" spans="1:3" s="65" customFormat="1" ht="17.100000000000001" customHeight="1">
      <c r="A48" s="19">
        <v>103018001</v>
      </c>
      <c r="B48" s="24" t="s">
        <v>1418</v>
      </c>
      <c r="C48" s="20">
        <v>0</v>
      </c>
    </row>
    <row r="49" spans="1:3" s="65" customFormat="1" ht="17.100000000000001" customHeight="1">
      <c r="A49" s="19">
        <v>103018002</v>
      </c>
      <c r="B49" s="24" t="s">
        <v>1419</v>
      </c>
      <c r="C49" s="20">
        <v>0</v>
      </c>
    </row>
    <row r="50" spans="1:3" s="65" customFormat="1" ht="17.100000000000001" customHeight="1">
      <c r="A50" s="19">
        <v>103018003</v>
      </c>
      <c r="B50" s="24" t="s">
        <v>1420</v>
      </c>
      <c r="C50" s="20">
        <v>0</v>
      </c>
    </row>
    <row r="51" spans="1:3" s="65" customFormat="1" ht="17.100000000000001" customHeight="1">
      <c r="A51" s="19">
        <v>103018004</v>
      </c>
      <c r="B51" s="24" t="s">
        <v>1421</v>
      </c>
      <c r="C51" s="20">
        <v>0</v>
      </c>
    </row>
    <row r="52" spans="1:3" s="65" customFormat="1" ht="17.100000000000001" customHeight="1">
      <c r="A52" s="19">
        <v>103018005</v>
      </c>
      <c r="B52" s="24" t="s">
        <v>1422</v>
      </c>
      <c r="C52" s="20">
        <v>0</v>
      </c>
    </row>
    <row r="53" spans="1:3" s="65" customFormat="1" ht="17.100000000000001" customHeight="1">
      <c r="A53" s="19">
        <v>103018006</v>
      </c>
      <c r="B53" s="24" t="s">
        <v>1423</v>
      </c>
      <c r="C53" s="20">
        <v>0</v>
      </c>
    </row>
    <row r="54" spans="1:3" s="65" customFormat="1" ht="17.100000000000001" customHeight="1">
      <c r="A54" s="19">
        <v>103018007</v>
      </c>
      <c r="B54" s="24" t="s">
        <v>1424</v>
      </c>
      <c r="C54" s="121">
        <v>0</v>
      </c>
    </row>
    <row r="55" spans="1:3" s="65" customFormat="1" ht="17.100000000000001" customHeight="1">
      <c r="A55" s="19">
        <v>1030181</v>
      </c>
      <c r="B55" s="120" t="s">
        <v>1695</v>
      </c>
      <c r="C55" s="20">
        <v>0</v>
      </c>
    </row>
    <row r="56" spans="1:3" s="65" customFormat="1" ht="17.100000000000001" customHeight="1">
      <c r="A56" s="19">
        <v>1030199</v>
      </c>
      <c r="B56" s="23" t="s">
        <v>1425</v>
      </c>
      <c r="C56" s="122">
        <v>0</v>
      </c>
    </row>
    <row r="57" spans="1:3" s="65" customFormat="1" ht="17.100000000000001" customHeight="1">
      <c r="A57" s="19">
        <v>10310</v>
      </c>
      <c r="B57" s="23" t="s">
        <v>1696</v>
      </c>
      <c r="C57" s="20">
        <f>SUM(C58:C61,C65:C70,C73:C74)</f>
        <v>0</v>
      </c>
    </row>
    <row r="58" spans="1:3" s="65" customFormat="1" ht="17.100000000000001" customHeight="1">
      <c r="A58" s="19">
        <v>1031003</v>
      </c>
      <c r="B58" s="23" t="s">
        <v>1426</v>
      </c>
      <c r="C58" s="20">
        <v>0</v>
      </c>
    </row>
    <row r="59" spans="1:3" s="65" customFormat="1" ht="17.100000000000001" customHeight="1">
      <c r="A59" s="19">
        <v>1031004</v>
      </c>
      <c r="B59" s="23" t="s">
        <v>1427</v>
      </c>
      <c r="C59" s="20">
        <v>0</v>
      </c>
    </row>
    <row r="60" spans="1:3" s="65" customFormat="1" ht="17.100000000000001" customHeight="1">
      <c r="A60" s="19">
        <v>1031005</v>
      </c>
      <c r="B60" s="23" t="s">
        <v>1428</v>
      </c>
      <c r="C60" s="20">
        <v>0</v>
      </c>
    </row>
    <row r="61" spans="1:3" s="65" customFormat="1" ht="17.100000000000001" customHeight="1">
      <c r="A61" s="19">
        <v>1031006</v>
      </c>
      <c r="B61" s="23" t="s">
        <v>1429</v>
      </c>
      <c r="C61" s="20">
        <f>SUM(C62:C64)</f>
        <v>0</v>
      </c>
    </row>
    <row r="62" spans="1:3" s="65" customFormat="1" ht="17.100000000000001" customHeight="1">
      <c r="A62" s="19">
        <v>103100601</v>
      </c>
      <c r="B62" s="24" t="s">
        <v>1430</v>
      </c>
      <c r="C62" s="20">
        <v>0</v>
      </c>
    </row>
    <row r="63" spans="1:3" s="65" customFormat="1" ht="17.100000000000001" customHeight="1">
      <c r="A63" s="19">
        <v>103100602</v>
      </c>
      <c r="B63" s="24" t="s">
        <v>1431</v>
      </c>
      <c r="C63" s="20">
        <v>0</v>
      </c>
    </row>
    <row r="64" spans="1:3" s="65" customFormat="1" ht="17.100000000000001" customHeight="1">
      <c r="A64" s="19">
        <v>103100699</v>
      </c>
      <c r="B64" s="24" t="s">
        <v>1432</v>
      </c>
      <c r="C64" s="20">
        <v>0</v>
      </c>
    </row>
    <row r="65" spans="1:3" s="65" customFormat="1" ht="17.100000000000001" customHeight="1">
      <c r="A65" s="19">
        <v>1031008</v>
      </c>
      <c r="B65" s="23" t="s">
        <v>1433</v>
      </c>
      <c r="C65" s="20">
        <v>0</v>
      </c>
    </row>
    <row r="66" spans="1:3" s="65" customFormat="1" ht="17.100000000000001" customHeight="1">
      <c r="A66" s="19">
        <v>1031009</v>
      </c>
      <c r="B66" s="23" t="s">
        <v>1434</v>
      </c>
      <c r="C66" s="20">
        <v>0</v>
      </c>
    </row>
    <row r="67" spans="1:3" s="65" customFormat="1" ht="17.100000000000001" customHeight="1">
      <c r="A67" s="19">
        <v>1031010</v>
      </c>
      <c r="B67" s="23" t="s">
        <v>1435</v>
      </c>
      <c r="C67" s="20">
        <v>0</v>
      </c>
    </row>
    <row r="68" spans="1:3" s="65" customFormat="1" ht="17.100000000000001" customHeight="1">
      <c r="A68" s="19">
        <v>1031011</v>
      </c>
      <c r="B68" s="23" t="s">
        <v>1436</v>
      </c>
      <c r="C68" s="20">
        <v>0</v>
      </c>
    </row>
    <row r="69" spans="1:3" s="65" customFormat="1" ht="17.100000000000001" customHeight="1">
      <c r="A69" s="19">
        <v>1031012</v>
      </c>
      <c r="B69" s="23" t="s">
        <v>1437</v>
      </c>
      <c r="C69" s="20">
        <v>0</v>
      </c>
    </row>
    <row r="70" spans="1:3" s="65" customFormat="1" ht="17.100000000000001" customHeight="1">
      <c r="A70" s="19">
        <v>1031013</v>
      </c>
      <c r="B70" s="23" t="s">
        <v>1438</v>
      </c>
      <c r="C70" s="20">
        <f>SUM(C71:C72)</f>
        <v>0</v>
      </c>
    </row>
    <row r="71" spans="1:3" s="65" customFormat="1" ht="17.100000000000001" customHeight="1">
      <c r="A71" s="19">
        <v>103101301</v>
      </c>
      <c r="B71" s="24" t="s">
        <v>1439</v>
      </c>
      <c r="C71" s="20">
        <v>0</v>
      </c>
    </row>
    <row r="72" spans="1:3" s="65" customFormat="1" ht="17.100000000000001" customHeight="1">
      <c r="A72" s="19">
        <v>103101399</v>
      </c>
      <c r="B72" s="24" t="s">
        <v>1440</v>
      </c>
      <c r="C72" s="20">
        <v>0</v>
      </c>
    </row>
    <row r="73" spans="1:3" s="65" customFormat="1" ht="17.100000000000001" customHeight="1">
      <c r="A73" s="19">
        <v>1031014</v>
      </c>
      <c r="B73" s="23" t="s">
        <v>1441</v>
      </c>
      <c r="C73" s="20">
        <v>0</v>
      </c>
    </row>
    <row r="74" spans="1:3" s="65" customFormat="1" ht="17.100000000000001" customHeight="1">
      <c r="A74" s="19">
        <v>1031099</v>
      </c>
      <c r="B74" s="23" t="s">
        <v>1442</v>
      </c>
      <c r="C74" s="20">
        <f>SUM(C75:C76)</f>
        <v>0</v>
      </c>
    </row>
    <row r="75" spans="1:3" s="65" customFormat="1" ht="17.100000000000001" customHeight="1">
      <c r="A75" s="19">
        <v>103109998</v>
      </c>
      <c r="B75" s="24" t="s">
        <v>1443</v>
      </c>
      <c r="C75" s="20">
        <v>0</v>
      </c>
    </row>
    <row r="76" spans="1:3" ht="17.100000000000001" customHeight="1">
      <c r="A76" s="19">
        <v>103109999</v>
      </c>
      <c r="B76" s="24" t="s">
        <v>1444</v>
      </c>
      <c r="C76" s="20">
        <v>0</v>
      </c>
    </row>
  </sheetData>
  <autoFilter ref="A4:C76"/>
  <mergeCells count="1">
    <mergeCell ref="A2:C2"/>
  </mergeCells>
  <phoneticPr fontId="3" type="noConversion"/>
  <printOptions horizontalCentered="1"/>
  <pageMargins left="0.15748031496062992" right="0.15748031496062992" top="0.59055118110236227" bottom="0.39370078740157483" header="0.31496062992125984" footer="0"/>
  <pageSetup paperSize="9" orientation="portrait"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C276"/>
  <sheetViews>
    <sheetView workbookViewId="0">
      <selection sqref="A1:XFD1"/>
    </sheetView>
  </sheetViews>
  <sheetFormatPr defaultRowHeight="13.5"/>
  <cols>
    <col min="1" max="1" width="15.625" style="71" customWidth="1"/>
    <col min="2" max="2" width="50.625" style="69" customWidth="1"/>
    <col min="3" max="3" width="25.625" style="57" customWidth="1"/>
    <col min="4" max="16384" width="9" style="3"/>
  </cols>
  <sheetData>
    <row r="1" spans="1:3" ht="21" customHeight="1">
      <c r="A1" s="67" t="s">
        <v>1129</v>
      </c>
    </row>
    <row r="2" spans="1:3" ht="35.1" customHeight="1">
      <c r="A2" s="162" t="s">
        <v>1701</v>
      </c>
      <c r="B2" s="162"/>
      <c r="C2" s="162"/>
    </row>
    <row r="3" spans="1:3" ht="24.95" customHeight="1">
      <c r="A3" s="68"/>
      <c r="B3" s="70"/>
      <c r="C3" s="2" t="s">
        <v>16</v>
      </c>
    </row>
    <row r="4" spans="1:3" s="65" customFormat="1" ht="17.100000000000001" customHeight="1">
      <c r="A4" s="76" t="s">
        <v>65</v>
      </c>
      <c r="B4" s="76" t="s">
        <v>1445</v>
      </c>
      <c r="C4" s="76" t="s">
        <v>3</v>
      </c>
    </row>
    <row r="5" spans="1:3" s="65" customFormat="1" ht="17.100000000000001" customHeight="1">
      <c r="A5" s="22"/>
      <c r="B5" s="16" t="s">
        <v>1164</v>
      </c>
      <c r="C5" s="20">
        <f>SUM(C6,C14,C30,C42,C53,C108,C132,C184,C189,C193,C220,C238,C256)</f>
        <v>330084</v>
      </c>
    </row>
    <row r="6" spans="1:3" s="65" customFormat="1" ht="17.100000000000001" customHeight="1">
      <c r="A6" s="19">
        <v>206</v>
      </c>
      <c r="B6" s="23" t="s">
        <v>331</v>
      </c>
      <c r="C6" s="20">
        <f>C7</f>
        <v>0</v>
      </c>
    </row>
    <row r="7" spans="1:3" s="65" customFormat="1" ht="17.100000000000001" customHeight="1">
      <c r="A7" s="19">
        <v>20610</v>
      </c>
      <c r="B7" s="23" t="s">
        <v>1165</v>
      </c>
      <c r="C7" s="20">
        <f>SUM(C8:C13)</f>
        <v>0</v>
      </c>
    </row>
    <row r="8" spans="1:3" s="65" customFormat="1" ht="17.100000000000001" customHeight="1">
      <c r="A8" s="19">
        <v>2061001</v>
      </c>
      <c r="B8" s="24" t="s">
        <v>1166</v>
      </c>
      <c r="C8" s="20">
        <v>0</v>
      </c>
    </row>
    <row r="9" spans="1:3" s="65" customFormat="1" ht="17.100000000000001" customHeight="1">
      <c r="A9" s="19">
        <v>2061002</v>
      </c>
      <c r="B9" s="24" t="s">
        <v>1167</v>
      </c>
      <c r="C9" s="20">
        <v>0</v>
      </c>
    </row>
    <row r="10" spans="1:3" s="65" customFormat="1" ht="17.100000000000001" customHeight="1">
      <c r="A10" s="19">
        <v>2061003</v>
      </c>
      <c r="B10" s="24" t="s">
        <v>1168</v>
      </c>
      <c r="C10" s="20">
        <v>0</v>
      </c>
    </row>
    <row r="11" spans="1:3" s="65" customFormat="1" ht="17.100000000000001" customHeight="1">
      <c r="A11" s="19">
        <v>2061004</v>
      </c>
      <c r="B11" s="24" t="s">
        <v>1169</v>
      </c>
      <c r="C11" s="20">
        <v>0</v>
      </c>
    </row>
    <row r="12" spans="1:3" s="65" customFormat="1" ht="17.100000000000001" customHeight="1">
      <c r="A12" s="19">
        <v>2061005</v>
      </c>
      <c r="B12" s="24" t="s">
        <v>1170</v>
      </c>
      <c r="C12" s="20">
        <v>0</v>
      </c>
    </row>
    <row r="13" spans="1:3" s="65" customFormat="1" ht="17.100000000000001" customHeight="1">
      <c r="A13" s="19">
        <v>2061099</v>
      </c>
      <c r="B13" s="24" t="s">
        <v>1171</v>
      </c>
      <c r="C13" s="20">
        <v>0</v>
      </c>
    </row>
    <row r="14" spans="1:3" s="65" customFormat="1" ht="17.100000000000001" customHeight="1">
      <c r="A14" s="19">
        <v>207</v>
      </c>
      <c r="B14" s="23" t="s">
        <v>27</v>
      </c>
      <c r="C14" s="20">
        <f>SUM(C15,C21,C27)</f>
        <v>212</v>
      </c>
    </row>
    <row r="15" spans="1:3" s="66" customFormat="1" ht="17.100000000000001" customHeight="1">
      <c r="A15" s="19">
        <v>20707</v>
      </c>
      <c r="B15" s="23" t="s">
        <v>1172</v>
      </c>
      <c r="C15" s="20">
        <f>SUM(C16:C20)</f>
        <v>212</v>
      </c>
    </row>
    <row r="16" spans="1:3" s="66" customFormat="1" ht="17.100000000000001" customHeight="1">
      <c r="A16" s="19">
        <v>2070701</v>
      </c>
      <c r="B16" s="24" t="s">
        <v>1173</v>
      </c>
      <c r="C16" s="20">
        <v>8</v>
      </c>
    </row>
    <row r="17" spans="1:3" s="66" customFormat="1" ht="17.100000000000001" customHeight="1">
      <c r="A17" s="19">
        <v>2070702</v>
      </c>
      <c r="B17" s="24" t="s">
        <v>1174</v>
      </c>
      <c r="C17" s="20">
        <v>0</v>
      </c>
    </row>
    <row r="18" spans="1:3" s="66" customFormat="1" ht="17.100000000000001" customHeight="1">
      <c r="A18" s="19">
        <v>2070703</v>
      </c>
      <c r="B18" s="24" t="s">
        <v>1175</v>
      </c>
      <c r="C18" s="20">
        <v>0</v>
      </c>
    </row>
    <row r="19" spans="1:3" s="66" customFormat="1" ht="17.100000000000001" customHeight="1">
      <c r="A19" s="19">
        <v>2070704</v>
      </c>
      <c r="B19" s="24" t="s">
        <v>1609</v>
      </c>
      <c r="C19" s="20">
        <v>0</v>
      </c>
    </row>
    <row r="20" spans="1:3" s="66" customFormat="1" ht="17.100000000000001" customHeight="1">
      <c r="A20" s="19">
        <v>2070799</v>
      </c>
      <c r="B20" s="24" t="s">
        <v>1176</v>
      </c>
      <c r="C20" s="20">
        <v>204</v>
      </c>
    </row>
    <row r="21" spans="1:3" s="66" customFormat="1" ht="17.100000000000001" customHeight="1">
      <c r="A21" s="19">
        <v>20709</v>
      </c>
      <c r="B21" s="23" t="s">
        <v>1177</v>
      </c>
      <c r="C21" s="20">
        <f>SUM(C22:C26)</f>
        <v>0</v>
      </c>
    </row>
    <row r="22" spans="1:3" s="66" customFormat="1" ht="17.100000000000001" customHeight="1">
      <c r="A22" s="19">
        <v>2070901</v>
      </c>
      <c r="B22" s="24" t="s">
        <v>1178</v>
      </c>
      <c r="C22" s="20">
        <v>0</v>
      </c>
    </row>
    <row r="23" spans="1:3" s="66" customFormat="1" ht="17.100000000000001" customHeight="1">
      <c r="A23" s="19">
        <v>2070902</v>
      </c>
      <c r="B23" s="24" t="s">
        <v>1179</v>
      </c>
      <c r="C23" s="20">
        <v>0</v>
      </c>
    </row>
    <row r="24" spans="1:3" s="66" customFormat="1" ht="17.100000000000001" customHeight="1">
      <c r="A24" s="19">
        <v>2070903</v>
      </c>
      <c r="B24" s="24" t="s">
        <v>1180</v>
      </c>
      <c r="C24" s="20">
        <v>0</v>
      </c>
    </row>
    <row r="25" spans="1:3" s="66" customFormat="1" ht="17.100000000000001" customHeight="1">
      <c r="A25" s="19">
        <v>2070904</v>
      </c>
      <c r="B25" s="24" t="s">
        <v>1181</v>
      </c>
      <c r="C25" s="20">
        <v>0</v>
      </c>
    </row>
    <row r="26" spans="1:3" s="66" customFormat="1" ht="17.100000000000001" customHeight="1">
      <c r="A26" s="19">
        <v>2070999</v>
      </c>
      <c r="B26" s="24" t="s">
        <v>1182</v>
      </c>
      <c r="C26" s="20">
        <v>0</v>
      </c>
    </row>
    <row r="27" spans="1:3" s="66" customFormat="1" ht="17.100000000000001" customHeight="1">
      <c r="A27" s="19">
        <v>20710</v>
      </c>
      <c r="B27" s="23" t="s">
        <v>1183</v>
      </c>
      <c r="C27" s="20">
        <f>SUM(C28:C29)</f>
        <v>0</v>
      </c>
    </row>
    <row r="28" spans="1:3" s="66" customFormat="1" ht="17.100000000000001" customHeight="1">
      <c r="A28" s="19">
        <v>2071001</v>
      </c>
      <c r="B28" s="24" t="s">
        <v>1184</v>
      </c>
      <c r="C28" s="20">
        <v>0</v>
      </c>
    </row>
    <row r="29" spans="1:3" s="65" customFormat="1" ht="17.100000000000001" customHeight="1">
      <c r="A29" s="19">
        <v>2071099</v>
      </c>
      <c r="B29" s="24" t="s">
        <v>1185</v>
      </c>
      <c r="C29" s="20">
        <v>0</v>
      </c>
    </row>
    <row r="30" spans="1:3" s="66" customFormat="1" ht="17.100000000000001" customHeight="1">
      <c r="A30" s="19">
        <v>208</v>
      </c>
      <c r="B30" s="23" t="s">
        <v>28</v>
      </c>
      <c r="C30" s="20">
        <f>SUM(C31,C35,C39)</f>
        <v>3</v>
      </c>
    </row>
    <row r="31" spans="1:3" s="66" customFormat="1" ht="17.100000000000001" customHeight="1">
      <c r="A31" s="19">
        <v>20822</v>
      </c>
      <c r="B31" s="23" t="s">
        <v>1186</v>
      </c>
      <c r="C31" s="20">
        <f>SUM(C32:C34)</f>
        <v>3</v>
      </c>
    </row>
    <row r="32" spans="1:3" s="66" customFormat="1" ht="17.100000000000001" customHeight="1">
      <c r="A32" s="19">
        <v>2082201</v>
      </c>
      <c r="B32" s="24" t="s">
        <v>1187</v>
      </c>
      <c r="C32" s="20">
        <v>3</v>
      </c>
    </row>
    <row r="33" spans="1:3" s="66" customFormat="1" ht="17.100000000000001" customHeight="1">
      <c r="A33" s="19">
        <v>2082202</v>
      </c>
      <c r="B33" s="24" t="s">
        <v>1188</v>
      </c>
      <c r="C33" s="20">
        <v>0</v>
      </c>
    </row>
    <row r="34" spans="1:3" s="66" customFormat="1" ht="17.100000000000001" customHeight="1">
      <c r="A34" s="19">
        <v>2082299</v>
      </c>
      <c r="B34" s="24" t="s">
        <v>1189</v>
      </c>
      <c r="C34" s="20">
        <v>0</v>
      </c>
    </row>
    <row r="35" spans="1:3" s="66" customFormat="1" ht="17.100000000000001" customHeight="1">
      <c r="A35" s="19">
        <v>20823</v>
      </c>
      <c r="B35" s="23" t="s">
        <v>1190</v>
      </c>
      <c r="C35" s="20">
        <f>SUM(C36:C38)</f>
        <v>0</v>
      </c>
    </row>
    <row r="36" spans="1:3" s="66" customFormat="1" ht="17.100000000000001" customHeight="1">
      <c r="A36" s="19">
        <v>2082301</v>
      </c>
      <c r="B36" s="24" t="s">
        <v>1187</v>
      </c>
      <c r="C36" s="20">
        <v>0</v>
      </c>
    </row>
    <row r="37" spans="1:3" s="66" customFormat="1" ht="17.100000000000001" customHeight="1">
      <c r="A37" s="19">
        <v>2082302</v>
      </c>
      <c r="B37" s="24" t="s">
        <v>1188</v>
      </c>
      <c r="C37" s="20">
        <v>0</v>
      </c>
    </row>
    <row r="38" spans="1:3" s="66" customFormat="1" ht="17.100000000000001" customHeight="1">
      <c r="A38" s="19">
        <v>2082399</v>
      </c>
      <c r="B38" s="24" t="s">
        <v>1191</v>
      </c>
      <c r="C38" s="20">
        <v>0</v>
      </c>
    </row>
    <row r="39" spans="1:3" s="66" customFormat="1" ht="17.100000000000001" customHeight="1">
      <c r="A39" s="19">
        <v>20829</v>
      </c>
      <c r="B39" s="23" t="s">
        <v>1192</v>
      </c>
      <c r="C39" s="20">
        <f>SUM(C40:C41)</f>
        <v>0</v>
      </c>
    </row>
    <row r="40" spans="1:3" s="66" customFormat="1" ht="17.100000000000001" customHeight="1">
      <c r="A40" s="19">
        <v>2082901</v>
      </c>
      <c r="B40" s="24" t="s">
        <v>1188</v>
      </c>
      <c r="C40" s="20">
        <v>0</v>
      </c>
    </row>
    <row r="41" spans="1:3" s="65" customFormat="1" ht="17.100000000000001" customHeight="1">
      <c r="A41" s="19">
        <v>2082999</v>
      </c>
      <c r="B41" s="24" t="s">
        <v>1193</v>
      </c>
      <c r="C41" s="20">
        <v>0</v>
      </c>
    </row>
    <row r="42" spans="1:3" s="66" customFormat="1" ht="17.100000000000001" customHeight="1">
      <c r="A42" s="19">
        <v>211</v>
      </c>
      <c r="B42" s="23" t="s">
        <v>563</v>
      </c>
      <c r="C42" s="20">
        <f>SUM(C43,C48)</f>
        <v>0</v>
      </c>
    </row>
    <row r="43" spans="1:3" s="66" customFormat="1" ht="17.100000000000001" customHeight="1">
      <c r="A43" s="19">
        <v>21160</v>
      </c>
      <c r="B43" s="23" t="s">
        <v>1194</v>
      </c>
      <c r="C43" s="20">
        <f>SUM(C44:C47)</f>
        <v>0</v>
      </c>
    </row>
    <row r="44" spans="1:3" s="66" customFormat="1" ht="17.100000000000001" customHeight="1">
      <c r="A44" s="19">
        <v>2116001</v>
      </c>
      <c r="B44" s="24" t="s">
        <v>1195</v>
      </c>
      <c r="C44" s="20">
        <v>0</v>
      </c>
    </row>
    <row r="45" spans="1:3" s="66" customFormat="1" ht="17.100000000000001" customHeight="1">
      <c r="A45" s="19">
        <v>2116002</v>
      </c>
      <c r="B45" s="24" t="s">
        <v>1196</v>
      </c>
      <c r="C45" s="20">
        <v>0</v>
      </c>
    </row>
    <row r="46" spans="1:3" s="66" customFormat="1" ht="17.100000000000001" customHeight="1">
      <c r="A46" s="19">
        <v>2116003</v>
      </c>
      <c r="B46" s="24" t="s">
        <v>1197</v>
      </c>
      <c r="C46" s="20">
        <v>0</v>
      </c>
    </row>
    <row r="47" spans="1:3" s="66" customFormat="1" ht="17.100000000000001" customHeight="1">
      <c r="A47" s="19">
        <v>2116099</v>
      </c>
      <c r="B47" s="24" t="s">
        <v>1198</v>
      </c>
      <c r="C47" s="20">
        <v>0</v>
      </c>
    </row>
    <row r="48" spans="1:3" s="66" customFormat="1" ht="17.100000000000001" customHeight="1">
      <c r="A48" s="19">
        <v>21161</v>
      </c>
      <c r="B48" s="23" t="s">
        <v>1199</v>
      </c>
      <c r="C48" s="20">
        <f>SUM(C49:C52)</f>
        <v>0</v>
      </c>
    </row>
    <row r="49" spans="1:3" s="66" customFormat="1" ht="17.100000000000001" customHeight="1">
      <c r="A49" s="19">
        <v>2116101</v>
      </c>
      <c r="B49" s="24" t="s">
        <v>1200</v>
      </c>
      <c r="C49" s="20">
        <v>0</v>
      </c>
    </row>
    <row r="50" spans="1:3" s="66" customFormat="1" ht="17.100000000000001" customHeight="1">
      <c r="A50" s="19">
        <v>2116102</v>
      </c>
      <c r="B50" s="24" t="s">
        <v>1201</v>
      </c>
      <c r="C50" s="20">
        <v>0</v>
      </c>
    </row>
    <row r="51" spans="1:3" s="66" customFormat="1" ht="17.100000000000001" customHeight="1">
      <c r="A51" s="19">
        <v>2116103</v>
      </c>
      <c r="B51" s="24" t="s">
        <v>1202</v>
      </c>
      <c r="C51" s="20">
        <v>0</v>
      </c>
    </row>
    <row r="52" spans="1:3" s="65" customFormat="1" ht="17.100000000000001" customHeight="1">
      <c r="A52" s="19">
        <v>2116104</v>
      </c>
      <c r="B52" s="24" t="s">
        <v>1203</v>
      </c>
      <c r="C52" s="20">
        <v>0</v>
      </c>
    </row>
    <row r="53" spans="1:3" s="66" customFormat="1" ht="17.100000000000001" customHeight="1">
      <c r="A53" s="19">
        <v>212</v>
      </c>
      <c r="B53" s="23" t="s">
        <v>29</v>
      </c>
      <c r="C53" s="20">
        <f>SUM(C54,C67,C71:C72,C78,C82,C86,C90,C96,C99)</f>
        <v>252834</v>
      </c>
    </row>
    <row r="54" spans="1:3" s="66" customFormat="1" ht="17.100000000000001" customHeight="1">
      <c r="A54" s="19">
        <v>21208</v>
      </c>
      <c r="B54" s="23" t="s">
        <v>1610</v>
      </c>
      <c r="C54" s="20">
        <f>SUM(C55:C66)</f>
        <v>252834</v>
      </c>
    </row>
    <row r="55" spans="1:3" s="66" customFormat="1" ht="17.100000000000001" customHeight="1">
      <c r="A55" s="19">
        <v>2120801</v>
      </c>
      <c r="B55" s="24" t="s">
        <v>1204</v>
      </c>
      <c r="C55" s="20">
        <v>0</v>
      </c>
    </row>
    <row r="56" spans="1:3" s="66" customFormat="1" ht="17.100000000000001" customHeight="1">
      <c r="A56" s="19">
        <v>2120802</v>
      </c>
      <c r="B56" s="24" t="s">
        <v>1205</v>
      </c>
      <c r="C56" s="20">
        <v>0</v>
      </c>
    </row>
    <row r="57" spans="1:3" s="66" customFormat="1" ht="17.100000000000001" customHeight="1">
      <c r="A57" s="19">
        <v>2120803</v>
      </c>
      <c r="B57" s="24" t="s">
        <v>1206</v>
      </c>
      <c r="C57" s="20">
        <v>0</v>
      </c>
    </row>
    <row r="58" spans="1:3" s="66" customFormat="1" ht="17.100000000000001" customHeight="1">
      <c r="A58" s="19">
        <v>2120804</v>
      </c>
      <c r="B58" s="24" t="s">
        <v>1207</v>
      </c>
      <c r="C58" s="20">
        <v>0</v>
      </c>
    </row>
    <row r="59" spans="1:3" s="66" customFormat="1" ht="17.100000000000001" customHeight="1">
      <c r="A59" s="19">
        <v>2120805</v>
      </c>
      <c r="B59" s="24" t="s">
        <v>1208</v>
      </c>
      <c r="C59" s="20">
        <v>0</v>
      </c>
    </row>
    <row r="60" spans="1:3" s="66" customFormat="1" ht="17.100000000000001" customHeight="1">
      <c r="A60" s="19">
        <v>2120806</v>
      </c>
      <c r="B60" s="24" t="s">
        <v>1209</v>
      </c>
      <c r="C60" s="20">
        <v>0</v>
      </c>
    </row>
    <row r="61" spans="1:3" s="66" customFormat="1" ht="17.100000000000001" customHeight="1">
      <c r="A61" s="19">
        <v>2120807</v>
      </c>
      <c r="B61" s="24" t="s">
        <v>1210</v>
      </c>
      <c r="C61" s="20">
        <v>0</v>
      </c>
    </row>
    <row r="62" spans="1:3" s="66" customFormat="1" ht="17.100000000000001" customHeight="1">
      <c r="A62" s="19">
        <v>2120809</v>
      </c>
      <c r="B62" s="24" t="s">
        <v>1211</v>
      </c>
      <c r="C62" s="20">
        <v>0</v>
      </c>
    </row>
    <row r="63" spans="1:3" s="66" customFormat="1" ht="17.100000000000001" customHeight="1">
      <c r="A63" s="19">
        <v>2120810</v>
      </c>
      <c r="B63" s="24" t="s">
        <v>1212</v>
      </c>
      <c r="C63" s="20">
        <v>0</v>
      </c>
    </row>
    <row r="64" spans="1:3" s="66" customFormat="1" ht="17.100000000000001" customHeight="1">
      <c r="A64" s="19">
        <v>2120811</v>
      </c>
      <c r="B64" s="24" t="s">
        <v>1213</v>
      </c>
      <c r="C64" s="20">
        <v>0</v>
      </c>
    </row>
    <row r="65" spans="1:3" s="66" customFormat="1" ht="17.100000000000001" customHeight="1">
      <c r="A65" s="19">
        <v>2120813</v>
      </c>
      <c r="B65" s="24" t="s">
        <v>906</v>
      </c>
      <c r="C65" s="20">
        <v>0</v>
      </c>
    </row>
    <row r="66" spans="1:3" s="66" customFormat="1" ht="17.100000000000001" customHeight="1">
      <c r="A66" s="19">
        <v>2120899</v>
      </c>
      <c r="B66" s="24" t="s">
        <v>1214</v>
      </c>
      <c r="C66" s="20">
        <v>252834</v>
      </c>
    </row>
    <row r="67" spans="1:3" s="66" customFormat="1" ht="17.100000000000001" customHeight="1">
      <c r="A67" s="19">
        <v>21210</v>
      </c>
      <c r="B67" s="23" t="s">
        <v>1611</v>
      </c>
      <c r="C67" s="20">
        <f>SUM(C68:C70)</f>
        <v>0</v>
      </c>
    </row>
    <row r="68" spans="1:3" s="66" customFormat="1" ht="17.100000000000001" customHeight="1">
      <c r="A68" s="19">
        <v>2121001</v>
      </c>
      <c r="B68" s="24" t="s">
        <v>1204</v>
      </c>
      <c r="C68" s="20">
        <v>0</v>
      </c>
    </row>
    <row r="69" spans="1:3" s="66" customFormat="1" ht="17.100000000000001" customHeight="1">
      <c r="A69" s="19">
        <v>2121002</v>
      </c>
      <c r="B69" s="24" t="s">
        <v>1205</v>
      </c>
      <c r="C69" s="20">
        <v>0</v>
      </c>
    </row>
    <row r="70" spans="1:3" s="66" customFormat="1" ht="17.100000000000001" customHeight="1">
      <c r="A70" s="19">
        <v>2121099</v>
      </c>
      <c r="B70" s="24" t="s">
        <v>1215</v>
      </c>
      <c r="C70" s="20">
        <v>0</v>
      </c>
    </row>
    <row r="71" spans="1:3" s="66" customFormat="1" ht="17.100000000000001" customHeight="1">
      <c r="A71" s="19">
        <v>21211</v>
      </c>
      <c r="B71" s="23" t="s">
        <v>1216</v>
      </c>
      <c r="C71" s="20">
        <v>0</v>
      </c>
    </row>
    <row r="72" spans="1:3" s="66" customFormat="1" ht="17.100000000000001" customHeight="1">
      <c r="A72" s="19">
        <v>21213</v>
      </c>
      <c r="B72" s="23" t="s">
        <v>1217</v>
      </c>
      <c r="C72" s="20">
        <f>SUM(C73:C77)</f>
        <v>0</v>
      </c>
    </row>
    <row r="73" spans="1:3" s="66" customFormat="1" ht="17.100000000000001" customHeight="1">
      <c r="A73" s="19">
        <v>2121301</v>
      </c>
      <c r="B73" s="24" t="s">
        <v>1218</v>
      </c>
      <c r="C73" s="20">
        <v>0</v>
      </c>
    </row>
    <row r="74" spans="1:3" s="66" customFormat="1" ht="17.100000000000001" customHeight="1">
      <c r="A74" s="19">
        <v>2121302</v>
      </c>
      <c r="B74" s="24" t="s">
        <v>1219</v>
      </c>
      <c r="C74" s="20">
        <v>0</v>
      </c>
    </row>
    <row r="75" spans="1:3" s="66" customFormat="1" ht="17.100000000000001" customHeight="1">
      <c r="A75" s="19">
        <v>2121303</v>
      </c>
      <c r="B75" s="24" t="s">
        <v>1220</v>
      </c>
      <c r="C75" s="20">
        <v>0</v>
      </c>
    </row>
    <row r="76" spans="1:3" s="66" customFormat="1" ht="17.100000000000001" customHeight="1">
      <c r="A76" s="19">
        <v>2121304</v>
      </c>
      <c r="B76" s="24" t="s">
        <v>1221</v>
      </c>
      <c r="C76" s="20">
        <v>0</v>
      </c>
    </row>
    <row r="77" spans="1:3" s="66" customFormat="1" ht="17.100000000000001" customHeight="1">
      <c r="A77" s="19">
        <v>2121399</v>
      </c>
      <c r="B77" s="24" t="s">
        <v>1222</v>
      </c>
      <c r="C77" s="20">
        <v>0</v>
      </c>
    </row>
    <row r="78" spans="1:3" s="66" customFormat="1" ht="17.100000000000001" customHeight="1">
      <c r="A78" s="19">
        <v>21214</v>
      </c>
      <c r="B78" s="23" t="s">
        <v>1223</v>
      </c>
      <c r="C78" s="20">
        <f>SUM(C79:C81)</f>
        <v>0</v>
      </c>
    </row>
    <row r="79" spans="1:3" s="66" customFormat="1" ht="17.100000000000001" customHeight="1">
      <c r="A79" s="19">
        <v>2121401</v>
      </c>
      <c r="B79" s="24" t="s">
        <v>1224</v>
      </c>
      <c r="C79" s="20">
        <v>0</v>
      </c>
    </row>
    <row r="80" spans="1:3" s="66" customFormat="1" ht="17.100000000000001" customHeight="1">
      <c r="A80" s="19">
        <v>2121402</v>
      </c>
      <c r="B80" s="24" t="s">
        <v>1225</v>
      </c>
      <c r="C80" s="20">
        <v>0</v>
      </c>
    </row>
    <row r="81" spans="1:3" s="66" customFormat="1" ht="17.100000000000001" customHeight="1">
      <c r="A81" s="19">
        <v>2121499</v>
      </c>
      <c r="B81" s="24" t="s">
        <v>1226</v>
      </c>
      <c r="C81" s="20">
        <v>0</v>
      </c>
    </row>
    <row r="82" spans="1:3" s="66" customFormat="1" ht="17.100000000000001" customHeight="1">
      <c r="A82" s="19">
        <v>21215</v>
      </c>
      <c r="B82" s="23" t="s">
        <v>1227</v>
      </c>
      <c r="C82" s="20">
        <f>SUM(C83:C85)</f>
        <v>0</v>
      </c>
    </row>
    <row r="83" spans="1:3" s="66" customFormat="1" ht="17.100000000000001" customHeight="1">
      <c r="A83" s="19">
        <v>2121501</v>
      </c>
      <c r="B83" s="24" t="s">
        <v>1228</v>
      </c>
      <c r="C83" s="20">
        <v>0</v>
      </c>
    </row>
    <row r="84" spans="1:3" s="66" customFormat="1" ht="17.100000000000001" customHeight="1">
      <c r="A84" s="19">
        <v>2121502</v>
      </c>
      <c r="B84" s="24" t="s">
        <v>1229</v>
      </c>
      <c r="C84" s="20">
        <v>0</v>
      </c>
    </row>
    <row r="85" spans="1:3" s="66" customFormat="1" ht="17.100000000000001" customHeight="1">
      <c r="A85" s="19">
        <v>2121599</v>
      </c>
      <c r="B85" s="24" t="s">
        <v>1230</v>
      </c>
      <c r="C85" s="20">
        <v>0</v>
      </c>
    </row>
    <row r="86" spans="1:3" s="66" customFormat="1" ht="17.100000000000001" customHeight="1">
      <c r="A86" s="19">
        <v>21216</v>
      </c>
      <c r="B86" s="23" t="s">
        <v>1231</v>
      </c>
      <c r="C86" s="20">
        <f>SUM(C87:C89)</f>
        <v>0</v>
      </c>
    </row>
    <row r="87" spans="1:3" s="66" customFormat="1" ht="17.100000000000001" customHeight="1">
      <c r="A87" s="19">
        <v>2121601</v>
      </c>
      <c r="B87" s="24" t="s">
        <v>1228</v>
      </c>
      <c r="C87" s="20">
        <v>0</v>
      </c>
    </row>
    <row r="88" spans="1:3" s="66" customFormat="1" ht="17.100000000000001" customHeight="1">
      <c r="A88" s="19">
        <v>2121602</v>
      </c>
      <c r="B88" s="24" t="s">
        <v>1229</v>
      </c>
      <c r="C88" s="20">
        <v>0</v>
      </c>
    </row>
    <row r="89" spans="1:3" s="66" customFormat="1" ht="17.100000000000001" customHeight="1">
      <c r="A89" s="19">
        <v>2121699</v>
      </c>
      <c r="B89" s="24" t="s">
        <v>1232</v>
      </c>
      <c r="C89" s="20">
        <v>0</v>
      </c>
    </row>
    <row r="90" spans="1:3" s="66" customFormat="1" ht="17.100000000000001" customHeight="1">
      <c r="A90" s="19">
        <v>21217</v>
      </c>
      <c r="B90" s="23" t="s">
        <v>1233</v>
      </c>
      <c r="C90" s="20">
        <f>SUM(C91:C95)</f>
        <v>0</v>
      </c>
    </row>
    <row r="91" spans="1:3" s="66" customFormat="1" ht="17.100000000000001" customHeight="1">
      <c r="A91" s="19">
        <v>2121701</v>
      </c>
      <c r="B91" s="24" t="s">
        <v>1234</v>
      </c>
      <c r="C91" s="20">
        <v>0</v>
      </c>
    </row>
    <row r="92" spans="1:3" s="66" customFormat="1" ht="17.100000000000001" customHeight="1">
      <c r="A92" s="19">
        <v>2121702</v>
      </c>
      <c r="B92" s="24" t="s">
        <v>1235</v>
      </c>
      <c r="C92" s="20">
        <v>0</v>
      </c>
    </row>
    <row r="93" spans="1:3" s="66" customFormat="1" ht="17.100000000000001" customHeight="1">
      <c r="A93" s="19">
        <v>2121703</v>
      </c>
      <c r="B93" s="24" t="s">
        <v>1236</v>
      </c>
      <c r="C93" s="20">
        <v>0</v>
      </c>
    </row>
    <row r="94" spans="1:3" s="66" customFormat="1" ht="17.100000000000001" customHeight="1">
      <c r="A94" s="19">
        <v>2121704</v>
      </c>
      <c r="B94" s="24" t="s">
        <v>1237</v>
      </c>
      <c r="C94" s="20">
        <v>0</v>
      </c>
    </row>
    <row r="95" spans="1:3" s="66" customFormat="1" ht="17.100000000000001" customHeight="1">
      <c r="A95" s="19">
        <v>2121799</v>
      </c>
      <c r="B95" s="24" t="s">
        <v>1238</v>
      </c>
      <c r="C95" s="20">
        <v>0</v>
      </c>
    </row>
    <row r="96" spans="1:3" s="66" customFormat="1" ht="17.100000000000001" customHeight="1">
      <c r="A96" s="19">
        <v>21218</v>
      </c>
      <c r="B96" s="23" t="s">
        <v>1239</v>
      </c>
      <c r="C96" s="20">
        <f>SUM(C97:C98)</f>
        <v>0</v>
      </c>
    </row>
    <row r="97" spans="1:3" s="66" customFormat="1" ht="17.100000000000001" customHeight="1">
      <c r="A97" s="19">
        <v>2121801</v>
      </c>
      <c r="B97" s="24" t="s">
        <v>1240</v>
      </c>
      <c r="C97" s="20">
        <v>0</v>
      </c>
    </row>
    <row r="98" spans="1:3" s="65" customFormat="1" ht="17.100000000000001" customHeight="1">
      <c r="A98" s="19">
        <v>2121899</v>
      </c>
      <c r="B98" s="24" t="s">
        <v>1241</v>
      </c>
      <c r="C98" s="20">
        <v>0</v>
      </c>
    </row>
    <row r="99" spans="1:3" s="66" customFormat="1" ht="17.100000000000001" customHeight="1">
      <c r="A99" s="19">
        <v>21219</v>
      </c>
      <c r="B99" s="23" t="s">
        <v>1612</v>
      </c>
      <c r="C99" s="20">
        <f>SUM(C100:C107)</f>
        <v>0</v>
      </c>
    </row>
    <row r="100" spans="1:3" s="66" customFormat="1" ht="17.100000000000001" customHeight="1">
      <c r="A100" s="19">
        <v>2121901</v>
      </c>
      <c r="B100" s="24" t="s">
        <v>1228</v>
      </c>
      <c r="C100" s="20">
        <v>0</v>
      </c>
    </row>
    <row r="101" spans="1:3" s="66" customFormat="1" ht="17.100000000000001" customHeight="1">
      <c r="A101" s="19">
        <v>2121902</v>
      </c>
      <c r="B101" s="24" t="s">
        <v>1229</v>
      </c>
      <c r="C101" s="20">
        <v>0</v>
      </c>
    </row>
    <row r="102" spans="1:3" s="66" customFormat="1" ht="17.100000000000001" customHeight="1">
      <c r="A102" s="19">
        <v>2121903</v>
      </c>
      <c r="B102" s="24" t="s">
        <v>1613</v>
      </c>
      <c r="C102" s="20">
        <v>0</v>
      </c>
    </row>
    <row r="103" spans="1:3" s="66" customFormat="1" ht="17.100000000000001" customHeight="1">
      <c r="A103" s="19">
        <v>2121904</v>
      </c>
      <c r="B103" s="24" t="s">
        <v>1614</v>
      </c>
      <c r="C103" s="20">
        <v>0</v>
      </c>
    </row>
    <row r="104" spans="1:3" s="66" customFormat="1" ht="17.100000000000001" customHeight="1">
      <c r="A104" s="19">
        <v>2121905</v>
      </c>
      <c r="B104" s="24" t="s">
        <v>1615</v>
      </c>
      <c r="C104" s="20">
        <v>0</v>
      </c>
    </row>
    <row r="105" spans="1:3" s="66" customFormat="1" ht="17.100000000000001" customHeight="1">
      <c r="A105" s="19">
        <v>2121906</v>
      </c>
      <c r="B105" s="24" t="s">
        <v>1616</v>
      </c>
      <c r="C105" s="20">
        <v>0</v>
      </c>
    </row>
    <row r="106" spans="1:3" s="66" customFormat="1" ht="17.100000000000001" customHeight="1">
      <c r="A106" s="19">
        <v>2121907</v>
      </c>
      <c r="B106" s="24" t="s">
        <v>1617</v>
      </c>
      <c r="C106" s="20">
        <v>0</v>
      </c>
    </row>
    <row r="107" spans="1:3" s="66" customFormat="1" ht="17.100000000000001" customHeight="1">
      <c r="A107" s="19">
        <v>2121999</v>
      </c>
      <c r="B107" s="24" t="s">
        <v>1618</v>
      </c>
      <c r="C107" s="20">
        <v>0</v>
      </c>
    </row>
    <row r="108" spans="1:3" s="66" customFormat="1" ht="17.100000000000001" customHeight="1">
      <c r="A108" s="19">
        <v>213</v>
      </c>
      <c r="B108" s="23" t="s">
        <v>30</v>
      </c>
      <c r="C108" s="20">
        <f>SUM(C109,C114,C119,C124,C127)</f>
        <v>0</v>
      </c>
    </row>
    <row r="109" spans="1:3" s="66" customFormat="1" ht="17.100000000000001" customHeight="1">
      <c r="A109" s="19">
        <v>21366</v>
      </c>
      <c r="B109" s="23" t="s">
        <v>1242</v>
      </c>
      <c r="C109" s="20">
        <f>SUM(C110:C113)</f>
        <v>0</v>
      </c>
    </row>
    <row r="110" spans="1:3" s="66" customFormat="1" ht="17.100000000000001" customHeight="1">
      <c r="A110" s="19">
        <v>2136601</v>
      </c>
      <c r="B110" s="24" t="s">
        <v>1188</v>
      </c>
      <c r="C110" s="20">
        <v>0</v>
      </c>
    </row>
    <row r="111" spans="1:3" s="66" customFormat="1" ht="17.100000000000001" customHeight="1">
      <c r="A111" s="19">
        <v>2136602</v>
      </c>
      <c r="B111" s="24" t="s">
        <v>1243</v>
      </c>
      <c r="C111" s="20">
        <v>0</v>
      </c>
    </row>
    <row r="112" spans="1:3" s="66" customFormat="1" ht="17.100000000000001" customHeight="1">
      <c r="A112" s="19">
        <v>2136603</v>
      </c>
      <c r="B112" s="24" t="s">
        <v>1244</v>
      </c>
      <c r="C112" s="20">
        <v>0</v>
      </c>
    </row>
    <row r="113" spans="1:3" s="66" customFormat="1" ht="17.100000000000001" customHeight="1">
      <c r="A113" s="19">
        <v>2136699</v>
      </c>
      <c r="B113" s="24" t="s">
        <v>1245</v>
      </c>
      <c r="C113" s="20">
        <v>0</v>
      </c>
    </row>
    <row r="114" spans="1:3" s="66" customFormat="1" ht="17.100000000000001" customHeight="1">
      <c r="A114" s="19">
        <v>21367</v>
      </c>
      <c r="B114" s="23" t="s">
        <v>1246</v>
      </c>
      <c r="C114" s="20">
        <f>SUM(C115:C118)</f>
        <v>0</v>
      </c>
    </row>
    <row r="115" spans="1:3" s="66" customFormat="1" ht="17.100000000000001" customHeight="1">
      <c r="A115" s="19">
        <v>2136701</v>
      </c>
      <c r="B115" s="24" t="s">
        <v>1188</v>
      </c>
      <c r="C115" s="20">
        <v>0</v>
      </c>
    </row>
    <row r="116" spans="1:3" s="66" customFormat="1" ht="17.100000000000001" customHeight="1">
      <c r="A116" s="19">
        <v>2136702</v>
      </c>
      <c r="B116" s="24" t="s">
        <v>1243</v>
      </c>
      <c r="C116" s="20">
        <v>0</v>
      </c>
    </row>
    <row r="117" spans="1:3" s="66" customFormat="1" ht="17.100000000000001" customHeight="1">
      <c r="A117" s="19">
        <v>2136703</v>
      </c>
      <c r="B117" s="24" t="s">
        <v>1247</v>
      </c>
      <c r="C117" s="20">
        <v>0</v>
      </c>
    </row>
    <row r="118" spans="1:3" s="66" customFormat="1" ht="17.100000000000001" customHeight="1">
      <c r="A118" s="19">
        <v>2136799</v>
      </c>
      <c r="B118" s="24" t="s">
        <v>1248</v>
      </c>
      <c r="C118" s="20">
        <v>0</v>
      </c>
    </row>
    <row r="119" spans="1:3" s="66" customFormat="1" ht="17.100000000000001" customHeight="1">
      <c r="A119" s="19">
        <v>21369</v>
      </c>
      <c r="B119" s="23" t="s">
        <v>1249</v>
      </c>
      <c r="C119" s="20">
        <f>SUM(C120:C123)</f>
        <v>0</v>
      </c>
    </row>
    <row r="120" spans="1:3" s="66" customFormat="1" ht="17.100000000000001" customHeight="1">
      <c r="A120" s="19">
        <v>2136901</v>
      </c>
      <c r="B120" s="24" t="s">
        <v>706</v>
      </c>
      <c r="C120" s="20">
        <v>0</v>
      </c>
    </row>
    <row r="121" spans="1:3" s="66" customFormat="1" ht="17.100000000000001" customHeight="1">
      <c r="A121" s="19">
        <v>2136902</v>
      </c>
      <c r="B121" s="24" t="s">
        <v>1619</v>
      </c>
      <c r="C121" s="20">
        <v>0</v>
      </c>
    </row>
    <row r="122" spans="1:3" s="65" customFormat="1" ht="17.100000000000001" customHeight="1">
      <c r="A122" s="19">
        <v>2136903</v>
      </c>
      <c r="B122" s="24" t="s">
        <v>1250</v>
      </c>
      <c r="C122" s="20">
        <v>0</v>
      </c>
    </row>
    <row r="123" spans="1:3" s="66" customFormat="1" ht="17.100000000000001" customHeight="1">
      <c r="A123" s="19">
        <v>2136999</v>
      </c>
      <c r="B123" s="24" t="s">
        <v>1251</v>
      </c>
      <c r="C123" s="20">
        <v>0</v>
      </c>
    </row>
    <row r="124" spans="1:3" s="66" customFormat="1" ht="17.100000000000001" customHeight="1">
      <c r="A124" s="19">
        <v>21370</v>
      </c>
      <c r="B124" s="23" t="s">
        <v>1252</v>
      </c>
      <c r="C124" s="20">
        <f>SUM(C125:C126)</f>
        <v>0</v>
      </c>
    </row>
    <row r="125" spans="1:3" s="66" customFormat="1" ht="17.100000000000001" customHeight="1">
      <c r="A125" s="19">
        <v>2137001</v>
      </c>
      <c r="B125" s="24" t="s">
        <v>1253</v>
      </c>
      <c r="C125" s="20">
        <v>0</v>
      </c>
    </row>
    <row r="126" spans="1:3" s="66" customFormat="1" ht="17.100000000000001" customHeight="1">
      <c r="A126" s="19">
        <v>2137099</v>
      </c>
      <c r="B126" s="24" t="s">
        <v>1254</v>
      </c>
      <c r="C126" s="20">
        <v>0</v>
      </c>
    </row>
    <row r="127" spans="1:3" s="66" customFormat="1" ht="17.100000000000001" customHeight="1">
      <c r="A127" s="19">
        <v>21371</v>
      </c>
      <c r="B127" s="23" t="s">
        <v>1255</v>
      </c>
      <c r="C127" s="20">
        <f>SUM(C128:C131)</f>
        <v>0</v>
      </c>
    </row>
    <row r="128" spans="1:3" s="66" customFormat="1" ht="17.100000000000001" customHeight="1">
      <c r="A128" s="19">
        <v>2137101</v>
      </c>
      <c r="B128" s="24" t="s">
        <v>1256</v>
      </c>
      <c r="C128" s="20">
        <v>0</v>
      </c>
    </row>
    <row r="129" spans="1:3" s="66" customFormat="1" ht="17.100000000000001" customHeight="1">
      <c r="A129" s="19">
        <v>2137102</v>
      </c>
      <c r="B129" s="24" t="s">
        <v>1257</v>
      </c>
      <c r="C129" s="20">
        <v>0</v>
      </c>
    </row>
    <row r="130" spans="1:3" s="66" customFormat="1" ht="17.100000000000001" customHeight="1">
      <c r="A130" s="19">
        <v>2137103</v>
      </c>
      <c r="B130" s="24" t="s">
        <v>1258</v>
      </c>
      <c r="C130" s="20">
        <v>0</v>
      </c>
    </row>
    <row r="131" spans="1:3" s="66" customFormat="1" ht="17.100000000000001" customHeight="1">
      <c r="A131" s="19">
        <v>2137199</v>
      </c>
      <c r="B131" s="24" t="s">
        <v>1259</v>
      </c>
      <c r="C131" s="20">
        <v>0</v>
      </c>
    </row>
    <row r="132" spans="1:3" s="66" customFormat="1" ht="17.100000000000001" customHeight="1">
      <c r="A132" s="19">
        <v>214</v>
      </c>
      <c r="B132" s="23" t="s">
        <v>31</v>
      </c>
      <c r="C132" s="20">
        <f>SUM(C133,C138,C143,C148,C157,C164,C173,C176,C179,C180)</f>
        <v>0</v>
      </c>
    </row>
    <row r="133" spans="1:3" s="66" customFormat="1" ht="17.100000000000001" customHeight="1">
      <c r="A133" s="19">
        <v>21460</v>
      </c>
      <c r="B133" s="23" t="s">
        <v>1260</v>
      </c>
      <c r="C133" s="20">
        <f>SUM(C134:C137)</f>
        <v>0</v>
      </c>
    </row>
    <row r="134" spans="1:3" s="66" customFormat="1" ht="17.100000000000001" customHeight="1">
      <c r="A134" s="19">
        <v>2146001</v>
      </c>
      <c r="B134" s="24" t="s">
        <v>735</v>
      </c>
      <c r="C134" s="20">
        <v>0</v>
      </c>
    </row>
    <row r="135" spans="1:3" s="66" customFormat="1" ht="17.100000000000001" customHeight="1">
      <c r="A135" s="19">
        <v>2146002</v>
      </c>
      <c r="B135" s="24" t="s">
        <v>736</v>
      </c>
      <c r="C135" s="20">
        <v>0</v>
      </c>
    </row>
    <row r="136" spans="1:3" s="66" customFormat="1" ht="17.100000000000001" customHeight="1">
      <c r="A136" s="19">
        <v>2146003</v>
      </c>
      <c r="B136" s="24" t="s">
        <v>1261</v>
      </c>
      <c r="C136" s="20">
        <v>0</v>
      </c>
    </row>
    <row r="137" spans="1:3" s="66" customFormat="1" ht="17.100000000000001" customHeight="1">
      <c r="A137" s="19">
        <v>2146099</v>
      </c>
      <c r="B137" s="24" t="s">
        <v>1262</v>
      </c>
      <c r="C137" s="20">
        <v>0</v>
      </c>
    </row>
    <row r="138" spans="1:3" s="66" customFormat="1" ht="17.100000000000001" customHeight="1">
      <c r="A138" s="19">
        <v>21462</v>
      </c>
      <c r="B138" s="23" t="s">
        <v>1263</v>
      </c>
      <c r="C138" s="20">
        <f>SUM(C139:C142)</f>
        <v>0</v>
      </c>
    </row>
    <row r="139" spans="1:3" s="66" customFormat="1" ht="17.100000000000001" customHeight="1">
      <c r="A139" s="19">
        <v>2146201</v>
      </c>
      <c r="B139" s="24" t="s">
        <v>1261</v>
      </c>
      <c r="C139" s="20">
        <v>0</v>
      </c>
    </row>
    <row r="140" spans="1:3" s="66" customFormat="1" ht="17.100000000000001" customHeight="1">
      <c r="A140" s="19">
        <v>2146202</v>
      </c>
      <c r="B140" s="24" t="s">
        <v>1264</v>
      </c>
      <c r="C140" s="20">
        <v>0</v>
      </c>
    </row>
    <row r="141" spans="1:3" s="66" customFormat="1" ht="17.100000000000001" customHeight="1">
      <c r="A141" s="19">
        <v>2146203</v>
      </c>
      <c r="B141" s="24" t="s">
        <v>1265</v>
      </c>
      <c r="C141" s="20">
        <v>0</v>
      </c>
    </row>
    <row r="142" spans="1:3" s="66" customFormat="1" ht="17.100000000000001" customHeight="1">
      <c r="A142" s="19">
        <v>2146299</v>
      </c>
      <c r="B142" s="24" t="s">
        <v>1266</v>
      </c>
      <c r="C142" s="20">
        <v>0</v>
      </c>
    </row>
    <row r="143" spans="1:3" s="66" customFormat="1" ht="17.100000000000001" customHeight="1">
      <c r="A143" s="19">
        <v>21463</v>
      </c>
      <c r="B143" s="23" t="s">
        <v>1267</v>
      </c>
      <c r="C143" s="20">
        <f>SUM(C144:C147)</f>
        <v>0</v>
      </c>
    </row>
    <row r="144" spans="1:3" s="66" customFormat="1" ht="17.100000000000001" customHeight="1">
      <c r="A144" s="19">
        <v>2146301</v>
      </c>
      <c r="B144" s="24" t="s">
        <v>742</v>
      </c>
      <c r="C144" s="20">
        <v>0</v>
      </c>
    </row>
    <row r="145" spans="1:3" s="66" customFormat="1" ht="17.100000000000001" customHeight="1">
      <c r="A145" s="19">
        <v>2146302</v>
      </c>
      <c r="B145" s="24" t="s">
        <v>1268</v>
      </c>
      <c r="C145" s="20">
        <v>0</v>
      </c>
    </row>
    <row r="146" spans="1:3" s="66" customFormat="1" ht="17.100000000000001" customHeight="1">
      <c r="A146" s="19">
        <v>2146303</v>
      </c>
      <c r="B146" s="24" t="s">
        <v>1269</v>
      </c>
      <c r="C146" s="20">
        <v>0</v>
      </c>
    </row>
    <row r="147" spans="1:3" s="66" customFormat="1" ht="17.100000000000001" customHeight="1">
      <c r="A147" s="19">
        <v>2146399</v>
      </c>
      <c r="B147" s="24" t="s">
        <v>1270</v>
      </c>
      <c r="C147" s="20">
        <v>0</v>
      </c>
    </row>
    <row r="148" spans="1:3" s="66" customFormat="1" ht="17.100000000000001" customHeight="1">
      <c r="A148" s="19">
        <v>21464</v>
      </c>
      <c r="B148" s="23" t="s">
        <v>1271</v>
      </c>
      <c r="C148" s="20">
        <f>SUM(C149:C156)</f>
        <v>0</v>
      </c>
    </row>
    <row r="149" spans="1:3" s="66" customFormat="1" ht="17.100000000000001" customHeight="1">
      <c r="A149" s="19">
        <v>2146401</v>
      </c>
      <c r="B149" s="24" t="s">
        <v>1272</v>
      </c>
      <c r="C149" s="20">
        <v>0</v>
      </c>
    </row>
    <row r="150" spans="1:3" s="66" customFormat="1" ht="17.100000000000001" customHeight="1">
      <c r="A150" s="19">
        <v>2146402</v>
      </c>
      <c r="B150" s="24" t="s">
        <v>1273</v>
      </c>
      <c r="C150" s="20">
        <v>0</v>
      </c>
    </row>
    <row r="151" spans="1:3" s="66" customFormat="1" ht="17.100000000000001" customHeight="1">
      <c r="A151" s="19">
        <v>2146403</v>
      </c>
      <c r="B151" s="24" t="s">
        <v>1274</v>
      </c>
      <c r="C151" s="20">
        <v>0</v>
      </c>
    </row>
    <row r="152" spans="1:3" s="66" customFormat="1" ht="17.100000000000001" customHeight="1">
      <c r="A152" s="19">
        <v>2146404</v>
      </c>
      <c r="B152" s="24" t="s">
        <v>1275</v>
      </c>
      <c r="C152" s="20">
        <v>0</v>
      </c>
    </row>
    <row r="153" spans="1:3" s="66" customFormat="1" ht="17.100000000000001" customHeight="1">
      <c r="A153" s="19">
        <v>2146405</v>
      </c>
      <c r="B153" s="24" t="s">
        <v>1276</v>
      </c>
      <c r="C153" s="20">
        <v>0</v>
      </c>
    </row>
    <row r="154" spans="1:3" s="66" customFormat="1" ht="17.100000000000001" customHeight="1">
      <c r="A154" s="19">
        <v>2146406</v>
      </c>
      <c r="B154" s="24" t="s">
        <v>1277</v>
      </c>
      <c r="C154" s="20">
        <v>0</v>
      </c>
    </row>
    <row r="155" spans="1:3" s="66" customFormat="1" ht="17.100000000000001" customHeight="1">
      <c r="A155" s="19">
        <v>2146407</v>
      </c>
      <c r="B155" s="24" t="s">
        <v>1278</v>
      </c>
      <c r="C155" s="20">
        <v>0</v>
      </c>
    </row>
    <row r="156" spans="1:3" s="66" customFormat="1" ht="17.100000000000001" customHeight="1">
      <c r="A156" s="19">
        <v>2146499</v>
      </c>
      <c r="B156" s="24" t="s">
        <v>1279</v>
      </c>
      <c r="C156" s="20">
        <v>0</v>
      </c>
    </row>
    <row r="157" spans="1:3" s="66" customFormat="1" ht="17.100000000000001" customHeight="1">
      <c r="A157" s="19">
        <v>21468</v>
      </c>
      <c r="B157" s="23" t="s">
        <v>1280</v>
      </c>
      <c r="C157" s="20">
        <f>SUM(C158:C163)</f>
        <v>0</v>
      </c>
    </row>
    <row r="158" spans="1:3" s="66" customFormat="1" ht="17.100000000000001" customHeight="1">
      <c r="A158" s="19">
        <v>2146801</v>
      </c>
      <c r="B158" s="24" t="s">
        <v>1281</v>
      </c>
      <c r="C158" s="20">
        <v>0</v>
      </c>
    </row>
    <row r="159" spans="1:3" s="66" customFormat="1" ht="17.100000000000001" customHeight="1">
      <c r="A159" s="19">
        <v>2146802</v>
      </c>
      <c r="B159" s="24" t="s">
        <v>1282</v>
      </c>
      <c r="C159" s="20">
        <v>0</v>
      </c>
    </row>
    <row r="160" spans="1:3" s="66" customFormat="1" ht="17.100000000000001" customHeight="1">
      <c r="A160" s="19">
        <v>2146803</v>
      </c>
      <c r="B160" s="24" t="s">
        <v>1283</v>
      </c>
      <c r="C160" s="20">
        <v>0</v>
      </c>
    </row>
    <row r="161" spans="1:3" s="66" customFormat="1" ht="17.100000000000001" customHeight="1">
      <c r="A161" s="19">
        <v>2146804</v>
      </c>
      <c r="B161" s="24" t="s">
        <v>1284</v>
      </c>
      <c r="C161" s="20">
        <v>0</v>
      </c>
    </row>
    <row r="162" spans="1:3" s="66" customFormat="1" ht="17.100000000000001" customHeight="1">
      <c r="A162" s="19">
        <v>2146805</v>
      </c>
      <c r="B162" s="24" t="s">
        <v>1285</v>
      </c>
      <c r="C162" s="20">
        <v>0</v>
      </c>
    </row>
    <row r="163" spans="1:3" s="66" customFormat="1" ht="17.100000000000001" customHeight="1">
      <c r="A163" s="19">
        <v>2146899</v>
      </c>
      <c r="B163" s="24" t="s">
        <v>1286</v>
      </c>
      <c r="C163" s="20">
        <v>0</v>
      </c>
    </row>
    <row r="164" spans="1:3" s="66" customFormat="1" ht="17.100000000000001" customHeight="1">
      <c r="A164" s="19">
        <v>21469</v>
      </c>
      <c r="B164" s="23" t="s">
        <v>1287</v>
      </c>
      <c r="C164" s="20">
        <f>SUM(C165:C172)</f>
        <v>0</v>
      </c>
    </row>
    <row r="165" spans="1:3" s="66" customFormat="1" ht="17.100000000000001" customHeight="1">
      <c r="A165" s="19">
        <v>2146901</v>
      </c>
      <c r="B165" s="24" t="s">
        <v>1288</v>
      </c>
      <c r="C165" s="20">
        <v>0</v>
      </c>
    </row>
    <row r="166" spans="1:3" s="66" customFormat="1" ht="17.100000000000001" customHeight="1">
      <c r="A166" s="19">
        <v>2146902</v>
      </c>
      <c r="B166" s="24" t="s">
        <v>763</v>
      </c>
      <c r="C166" s="20">
        <v>0</v>
      </c>
    </row>
    <row r="167" spans="1:3" s="66" customFormat="1" ht="17.100000000000001" customHeight="1">
      <c r="A167" s="19">
        <v>2146903</v>
      </c>
      <c r="B167" s="24" t="s">
        <v>1289</v>
      </c>
      <c r="C167" s="20">
        <v>0</v>
      </c>
    </row>
    <row r="168" spans="1:3" s="66" customFormat="1" ht="17.100000000000001" customHeight="1">
      <c r="A168" s="19">
        <v>2146904</v>
      </c>
      <c r="B168" s="24" t="s">
        <v>1290</v>
      </c>
      <c r="C168" s="20">
        <v>0</v>
      </c>
    </row>
    <row r="169" spans="1:3" s="66" customFormat="1" ht="17.100000000000001" customHeight="1">
      <c r="A169" s="19">
        <v>2146906</v>
      </c>
      <c r="B169" s="24" t="s">
        <v>1291</v>
      </c>
      <c r="C169" s="20">
        <v>0</v>
      </c>
    </row>
    <row r="170" spans="1:3" s="66" customFormat="1" ht="17.100000000000001" customHeight="1">
      <c r="A170" s="19">
        <v>2146907</v>
      </c>
      <c r="B170" s="24" t="s">
        <v>1292</v>
      </c>
      <c r="C170" s="20">
        <v>0</v>
      </c>
    </row>
    <row r="171" spans="1:3" s="66" customFormat="1" ht="17.100000000000001" customHeight="1">
      <c r="A171" s="19">
        <v>2146908</v>
      </c>
      <c r="B171" s="24" t="s">
        <v>1293</v>
      </c>
      <c r="C171" s="20">
        <v>0</v>
      </c>
    </row>
    <row r="172" spans="1:3" s="66" customFormat="1" ht="17.100000000000001" customHeight="1">
      <c r="A172" s="19">
        <v>2146999</v>
      </c>
      <c r="B172" s="24" t="s">
        <v>1294</v>
      </c>
      <c r="C172" s="20">
        <v>0</v>
      </c>
    </row>
    <row r="173" spans="1:3" s="66" customFormat="1" ht="17.100000000000001" customHeight="1">
      <c r="A173" s="19">
        <v>21470</v>
      </c>
      <c r="B173" s="23" t="s">
        <v>1295</v>
      </c>
      <c r="C173" s="20">
        <f>SUM(C174:C175)</f>
        <v>0</v>
      </c>
    </row>
    <row r="174" spans="1:3" s="65" customFormat="1" ht="17.100000000000001" customHeight="1">
      <c r="A174" s="19">
        <v>2147001</v>
      </c>
      <c r="B174" s="24" t="s">
        <v>1296</v>
      </c>
      <c r="C174" s="20">
        <v>0</v>
      </c>
    </row>
    <row r="175" spans="1:3" s="66" customFormat="1" ht="17.100000000000001" customHeight="1">
      <c r="A175" s="19">
        <v>2147099</v>
      </c>
      <c r="B175" s="24" t="s">
        <v>1297</v>
      </c>
      <c r="C175" s="20">
        <v>0</v>
      </c>
    </row>
    <row r="176" spans="1:3" s="66" customFormat="1" ht="17.100000000000001" customHeight="1">
      <c r="A176" s="19">
        <v>21471</v>
      </c>
      <c r="B176" s="23" t="s">
        <v>1298</v>
      </c>
      <c r="C176" s="20">
        <f>SUM(C177:C178)</f>
        <v>0</v>
      </c>
    </row>
    <row r="177" spans="1:3" s="66" customFormat="1" ht="17.100000000000001" customHeight="1">
      <c r="A177" s="19">
        <v>2147101</v>
      </c>
      <c r="B177" s="24" t="s">
        <v>1296</v>
      </c>
      <c r="C177" s="20">
        <v>0</v>
      </c>
    </row>
    <row r="178" spans="1:3" s="66" customFormat="1" ht="17.100000000000001" customHeight="1">
      <c r="A178" s="19">
        <v>2147199</v>
      </c>
      <c r="B178" s="24" t="s">
        <v>1299</v>
      </c>
      <c r="C178" s="20">
        <v>0</v>
      </c>
    </row>
    <row r="179" spans="1:3" s="65" customFormat="1" ht="17.100000000000001" customHeight="1">
      <c r="A179" s="19">
        <v>21472</v>
      </c>
      <c r="B179" s="23" t="s">
        <v>1300</v>
      </c>
      <c r="C179" s="20">
        <v>0</v>
      </c>
    </row>
    <row r="180" spans="1:3" s="66" customFormat="1" ht="17.100000000000001" customHeight="1">
      <c r="A180" s="19">
        <v>21473</v>
      </c>
      <c r="B180" s="23" t="s">
        <v>1301</v>
      </c>
      <c r="C180" s="20">
        <f>SUM(C181:C183)</f>
        <v>0</v>
      </c>
    </row>
    <row r="181" spans="1:3" s="66" customFormat="1" ht="17.100000000000001" customHeight="1">
      <c r="A181" s="19">
        <v>2147301</v>
      </c>
      <c r="B181" s="24" t="s">
        <v>1302</v>
      </c>
      <c r="C181" s="20">
        <v>0</v>
      </c>
    </row>
    <row r="182" spans="1:3" s="66" customFormat="1" ht="17.100000000000001" customHeight="1">
      <c r="A182" s="19">
        <v>2147303</v>
      </c>
      <c r="B182" s="24" t="s">
        <v>1303</v>
      </c>
      <c r="C182" s="20">
        <v>0</v>
      </c>
    </row>
    <row r="183" spans="1:3" s="65" customFormat="1" ht="17.100000000000001" customHeight="1">
      <c r="A183" s="19">
        <v>2147399</v>
      </c>
      <c r="B183" s="24" t="s">
        <v>1304</v>
      </c>
      <c r="C183" s="20">
        <v>0</v>
      </c>
    </row>
    <row r="184" spans="1:3" s="66" customFormat="1" ht="17.100000000000001" customHeight="1">
      <c r="A184" s="19">
        <v>215</v>
      </c>
      <c r="B184" s="23" t="s">
        <v>1543</v>
      </c>
      <c r="C184" s="20">
        <f>C185</f>
        <v>0</v>
      </c>
    </row>
    <row r="185" spans="1:3" s="66" customFormat="1" ht="17.100000000000001" customHeight="1">
      <c r="A185" s="19">
        <v>21562</v>
      </c>
      <c r="B185" s="23" t="s">
        <v>1305</v>
      </c>
      <c r="C185" s="20">
        <f>SUM(C186:C188)</f>
        <v>0</v>
      </c>
    </row>
    <row r="186" spans="1:3" s="66" customFormat="1" ht="17.100000000000001" customHeight="1">
      <c r="A186" s="19">
        <v>2156201</v>
      </c>
      <c r="B186" s="24" t="s">
        <v>1306</v>
      </c>
      <c r="C186" s="20">
        <v>0</v>
      </c>
    </row>
    <row r="187" spans="1:3" s="66" customFormat="1" ht="17.100000000000001" customHeight="1">
      <c r="A187" s="19">
        <v>2156202</v>
      </c>
      <c r="B187" s="24" t="s">
        <v>1307</v>
      </c>
      <c r="C187" s="20">
        <v>0</v>
      </c>
    </row>
    <row r="188" spans="1:3" s="66" customFormat="1" ht="17.100000000000001" customHeight="1">
      <c r="A188" s="19">
        <v>2156299</v>
      </c>
      <c r="B188" s="24" t="s">
        <v>1308</v>
      </c>
      <c r="C188" s="20">
        <v>0</v>
      </c>
    </row>
    <row r="189" spans="1:3" s="66" customFormat="1" ht="17.100000000000001" customHeight="1">
      <c r="A189" s="19">
        <v>217</v>
      </c>
      <c r="B189" s="23" t="s">
        <v>835</v>
      </c>
      <c r="C189" s="20">
        <f>C190</f>
        <v>0</v>
      </c>
    </row>
    <row r="190" spans="1:3" s="66" customFormat="1" ht="17.100000000000001" customHeight="1">
      <c r="A190" s="19">
        <v>21704</v>
      </c>
      <c r="B190" s="23" t="s">
        <v>855</v>
      </c>
      <c r="C190" s="20">
        <f>SUM(C191:C192)</f>
        <v>0</v>
      </c>
    </row>
    <row r="191" spans="1:3" s="66" customFormat="1" ht="17.100000000000001" customHeight="1">
      <c r="A191" s="19">
        <v>2170402</v>
      </c>
      <c r="B191" s="24" t="s">
        <v>1309</v>
      </c>
      <c r="C191" s="20">
        <v>0</v>
      </c>
    </row>
    <row r="192" spans="1:3" s="66" customFormat="1" ht="17.100000000000001" customHeight="1">
      <c r="A192" s="19">
        <v>2170403</v>
      </c>
      <c r="B192" s="24" t="s">
        <v>1310</v>
      </c>
      <c r="C192" s="20">
        <v>0</v>
      </c>
    </row>
    <row r="193" spans="1:3" s="66" customFormat="1" ht="17.100000000000001" customHeight="1">
      <c r="A193" s="19">
        <v>229</v>
      </c>
      <c r="B193" s="23" t="s">
        <v>32</v>
      </c>
      <c r="C193" s="20">
        <f>SUM(C194,C198,C207:C208)</f>
        <v>71139</v>
      </c>
    </row>
    <row r="194" spans="1:3" s="66" customFormat="1" ht="17.100000000000001" customHeight="1">
      <c r="A194" s="19">
        <v>22904</v>
      </c>
      <c r="B194" s="23" t="s">
        <v>1311</v>
      </c>
      <c r="C194" s="20">
        <f>SUM(C195:C197)</f>
        <v>71000</v>
      </c>
    </row>
    <row r="195" spans="1:3" s="66" customFormat="1" ht="17.100000000000001" customHeight="1">
      <c r="A195" s="19">
        <v>2290401</v>
      </c>
      <c r="B195" s="24" t="s">
        <v>1312</v>
      </c>
      <c r="C195" s="20">
        <v>0</v>
      </c>
    </row>
    <row r="196" spans="1:3" s="66" customFormat="1" ht="17.100000000000001" customHeight="1">
      <c r="A196" s="19">
        <v>2290402</v>
      </c>
      <c r="B196" s="24" t="s">
        <v>1313</v>
      </c>
      <c r="C196" s="20">
        <v>71000</v>
      </c>
    </row>
    <row r="197" spans="1:3" s="66" customFormat="1" ht="17.100000000000001" customHeight="1">
      <c r="A197" s="19">
        <v>2290403</v>
      </c>
      <c r="B197" s="24" t="s">
        <v>1314</v>
      </c>
      <c r="C197" s="20">
        <v>0</v>
      </c>
    </row>
    <row r="198" spans="1:3" s="66" customFormat="1" ht="17.100000000000001" customHeight="1">
      <c r="A198" s="19">
        <v>22908</v>
      </c>
      <c r="B198" s="23" t="s">
        <v>1315</v>
      </c>
      <c r="C198" s="20">
        <f>SUM(C199:C206)</f>
        <v>0</v>
      </c>
    </row>
    <row r="199" spans="1:3" s="66" customFormat="1" ht="17.100000000000001" customHeight="1">
      <c r="A199" s="19">
        <v>2290802</v>
      </c>
      <c r="B199" s="24" t="s">
        <v>1316</v>
      </c>
      <c r="C199" s="20">
        <v>0</v>
      </c>
    </row>
    <row r="200" spans="1:3" s="66" customFormat="1" ht="17.100000000000001" customHeight="1">
      <c r="A200" s="19">
        <v>2290803</v>
      </c>
      <c r="B200" s="24" t="s">
        <v>1317</v>
      </c>
      <c r="C200" s="20">
        <v>0</v>
      </c>
    </row>
    <row r="201" spans="1:3" s="66" customFormat="1" ht="17.100000000000001" customHeight="1">
      <c r="A201" s="19">
        <v>2290804</v>
      </c>
      <c r="B201" s="24" t="s">
        <v>1318</v>
      </c>
      <c r="C201" s="20">
        <v>0</v>
      </c>
    </row>
    <row r="202" spans="1:3" s="66" customFormat="1" ht="17.100000000000001" customHeight="1">
      <c r="A202" s="19">
        <v>2290805</v>
      </c>
      <c r="B202" s="24" t="s">
        <v>1319</v>
      </c>
      <c r="C202" s="20">
        <v>0</v>
      </c>
    </row>
    <row r="203" spans="1:3" s="66" customFormat="1" ht="17.100000000000001" customHeight="1">
      <c r="A203" s="19">
        <v>2290806</v>
      </c>
      <c r="B203" s="24" t="s">
        <v>1320</v>
      </c>
      <c r="C203" s="20">
        <v>0</v>
      </c>
    </row>
    <row r="204" spans="1:3" s="66" customFormat="1" ht="17.100000000000001" customHeight="1">
      <c r="A204" s="19">
        <v>2290807</v>
      </c>
      <c r="B204" s="24" t="s">
        <v>1321</v>
      </c>
      <c r="C204" s="20">
        <v>0</v>
      </c>
    </row>
    <row r="205" spans="1:3" s="66" customFormat="1" ht="17.100000000000001" customHeight="1">
      <c r="A205" s="19">
        <v>2290808</v>
      </c>
      <c r="B205" s="24" t="s">
        <v>1322</v>
      </c>
      <c r="C205" s="20">
        <v>0</v>
      </c>
    </row>
    <row r="206" spans="1:3" s="66" customFormat="1" ht="17.100000000000001" customHeight="1">
      <c r="A206" s="19">
        <v>2290899</v>
      </c>
      <c r="B206" s="24" t="s">
        <v>1323</v>
      </c>
      <c r="C206" s="20">
        <v>0</v>
      </c>
    </row>
    <row r="207" spans="1:3" s="66" customFormat="1" ht="17.100000000000001" customHeight="1">
      <c r="A207" s="19">
        <v>22909</v>
      </c>
      <c r="B207" s="23" t="s">
        <v>1697</v>
      </c>
      <c r="C207" s="20">
        <v>0</v>
      </c>
    </row>
    <row r="208" spans="1:3" s="66" customFormat="1" ht="17.100000000000001" customHeight="1">
      <c r="A208" s="19">
        <v>22960</v>
      </c>
      <c r="B208" s="23" t="s">
        <v>1324</v>
      </c>
      <c r="C208" s="20">
        <f>SUM(C209:C219)</f>
        <v>139</v>
      </c>
    </row>
    <row r="209" spans="1:3" s="65" customFormat="1" ht="17.100000000000001" customHeight="1">
      <c r="A209" s="19">
        <v>2296001</v>
      </c>
      <c r="B209" s="24" t="s">
        <v>1325</v>
      </c>
      <c r="C209" s="20">
        <v>0</v>
      </c>
    </row>
    <row r="210" spans="1:3" s="66" customFormat="1" ht="17.100000000000001" customHeight="1">
      <c r="A210" s="19">
        <v>2296002</v>
      </c>
      <c r="B210" s="24" t="s">
        <v>1326</v>
      </c>
      <c r="C210" s="20">
        <v>68</v>
      </c>
    </row>
    <row r="211" spans="1:3" s="66" customFormat="1" ht="17.100000000000001" customHeight="1">
      <c r="A211" s="19">
        <v>2296003</v>
      </c>
      <c r="B211" s="24" t="s">
        <v>1327</v>
      </c>
      <c r="C211" s="20">
        <v>15</v>
      </c>
    </row>
    <row r="212" spans="1:3" s="66" customFormat="1" ht="17.100000000000001" customHeight="1">
      <c r="A212" s="19">
        <v>2296004</v>
      </c>
      <c r="B212" s="24" t="s">
        <v>1328</v>
      </c>
      <c r="C212" s="20">
        <v>0</v>
      </c>
    </row>
    <row r="213" spans="1:3" s="66" customFormat="1" ht="17.100000000000001" customHeight="1">
      <c r="A213" s="19">
        <v>2296005</v>
      </c>
      <c r="B213" s="24" t="s">
        <v>1329</v>
      </c>
      <c r="C213" s="20">
        <v>0</v>
      </c>
    </row>
    <row r="214" spans="1:3" s="66" customFormat="1" ht="17.100000000000001" customHeight="1">
      <c r="A214" s="19">
        <v>2296006</v>
      </c>
      <c r="B214" s="24" t="s">
        <v>1330</v>
      </c>
      <c r="C214" s="20">
        <v>56</v>
      </c>
    </row>
    <row r="215" spans="1:3" s="66" customFormat="1" ht="17.100000000000001" customHeight="1">
      <c r="A215" s="19">
        <v>2296010</v>
      </c>
      <c r="B215" s="24" t="s">
        <v>1331</v>
      </c>
      <c r="C215" s="20">
        <v>0</v>
      </c>
    </row>
    <row r="216" spans="1:3" s="66" customFormat="1" ht="17.100000000000001" customHeight="1">
      <c r="A216" s="19">
        <v>2296011</v>
      </c>
      <c r="B216" s="24" t="s">
        <v>1332</v>
      </c>
      <c r="C216" s="20">
        <v>0</v>
      </c>
    </row>
    <row r="217" spans="1:3" s="66" customFormat="1" ht="17.100000000000001" customHeight="1">
      <c r="A217" s="19">
        <v>2296012</v>
      </c>
      <c r="B217" s="24" t="s">
        <v>1333</v>
      </c>
      <c r="C217" s="20">
        <v>0</v>
      </c>
    </row>
    <row r="218" spans="1:3" s="66" customFormat="1" ht="17.100000000000001" customHeight="1">
      <c r="A218" s="19">
        <v>2296013</v>
      </c>
      <c r="B218" s="24" t="s">
        <v>1334</v>
      </c>
      <c r="C218" s="20">
        <v>0</v>
      </c>
    </row>
    <row r="219" spans="1:3" s="66" customFormat="1" ht="17.100000000000001" customHeight="1">
      <c r="A219" s="19">
        <v>2296099</v>
      </c>
      <c r="B219" s="24" t="s">
        <v>1335</v>
      </c>
      <c r="C219" s="20">
        <v>0</v>
      </c>
    </row>
    <row r="220" spans="1:3" s="66" customFormat="1" ht="17.100000000000001" customHeight="1">
      <c r="A220" s="19">
        <v>232</v>
      </c>
      <c r="B220" s="23" t="s">
        <v>33</v>
      </c>
      <c r="C220" s="20">
        <f>C221</f>
        <v>5896</v>
      </c>
    </row>
    <row r="221" spans="1:3" s="66" customFormat="1" ht="17.100000000000001" customHeight="1">
      <c r="A221" s="19">
        <v>23204</v>
      </c>
      <c r="B221" s="23" t="s">
        <v>1336</v>
      </c>
      <c r="C221" s="20">
        <f>SUM(C222:C237)</f>
        <v>5896</v>
      </c>
    </row>
    <row r="222" spans="1:3" s="66" customFormat="1" ht="17.100000000000001" customHeight="1">
      <c r="A222" s="19">
        <v>2320401</v>
      </c>
      <c r="B222" s="24" t="s">
        <v>1337</v>
      </c>
      <c r="C222" s="20">
        <v>0</v>
      </c>
    </row>
    <row r="223" spans="1:3" s="66" customFormat="1" ht="17.100000000000001" customHeight="1">
      <c r="A223" s="19">
        <v>2320402</v>
      </c>
      <c r="B223" s="24" t="s">
        <v>1338</v>
      </c>
      <c r="C223" s="20">
        <v>0</v>
      </c>
    </row>
    <row r="224" spans="1:3" s="66" customFormat="1" ht="17.100000000000001" customHeight="1">
      <c r="A224" s="19">
        <v>2320405</v>
      </c>
      <c r="B224" s="24" t="s">
        <v>1339</v>
      </c>
      <c r="C224" s="20">
        <v>0</v>
      </c>
    </row>
    <row r="225" spans="1:3" s="66" customFormat="1" ht="17.100000000000001" customHeight="1">
      <c r="A225" s="19">
        <v>2320411</v>
      </c>
      <c r="B225" s="24" t="s">
        <v>1340</v>
      </c>
      <c r="C225" s="20">
        <v>0</v>
      </c>
    </row>
    <row r="226" spans="1:3" s="66" customFormat="1" ht="17.100000000000001" customHeight="1">
      <c r="A226" s="19">
        <v>2320413</v>
      </c>
      <c r="B226" s="24" t="s">
        <v>1341</v>
      </c>
      <c r="C226" s="20">
        <v>0</v>
      </c>
    </row>
    <row r="227" spans="1:3" s="66" customFormat="1" ht="17.100000000000001" customHeight="1">
      <c r="A227" s="19">
        <v>2320414</v>
      </c>
      <c r="B227" s="24" t="s">
        <v>1342</v>
      </c>
      <c r="C227" s="20">
        <v>0</v>
      </c>
    </row>
    <row r="228" spans="1:3" s="65" customFormat="1" ht="17.100000000000001" customHeight="1">
      <c r="A228" s="19">
        <v>2320416</v>
      </c>
      <c r="B228" s="24" t="s">
        <v>1343</v>
      </c>
      <c r="C228" s="20">
        <v>0</v>
      </c>
    </row>
    <row r="229" spans="1:3" s="66" customFormat="1" ht="17.100000000000001" customHeight="1">
      <c r="A229" s="19">
        <v>2320417</v>
      </c>
      <c r="B229" s="24" t="s">
        <v>1344</v>
      </c>
      <c r="C229" s="20">
        <v>0</v>
      </c>
    </row>
    <row r="230" spans="1:3" s="66" customFormat="1" ht="17.100000000000001" customHeight="1">
      <c r="A230" s="19">
        <v>2320418</v>
      </c>
      <c r="B230" s="24" t="s">
        <v>1345</v>
      </c>
      <c r="C230" s="20">
        <v>0</v>
      </c>
    </row>
    <row r="231" spans="1:3" s="66" customFormat="1" ht="17.100000000000001" customHeight="1">
      <c r="A231" s="19">
        <v>2320419</v>
      </c>
      <c r="B231" s="24" t="s">
        <v>1346</v>
      </c>
      <c r="C231" s="20">
        <v>0</v>
      </c>
    </row>
    <row r="232" spans="1:3" s="66" customFormat="1" ht="17.100000000000001" customHeight="1">
      <c r="A232" s="19">
        <v>2320420</v>
      </c>
      <c r="B232" s="24" t="s">
        <v>1347</v>
      </c>
      <c r="C232" s="20">
        <v>0</v>
      </c>
    </row>
    <row r="233" spans="1:3" s="66" customFormat="1" ht="17.100000000000001" customHeight="1">
      <c r="A233" s="19">
        <v>2320431</v>
      </c>
      <c r="B233" s="24" t="s">
        <v>1348</v>
      </c>
      <c r="C233" s="20">
        <v>0</v>
      </c>
    </row>
    <row r="234" spans="1:3" s="66" customFormat="1" ht="17.100000000000001" customHeight="1">
      <c r="A234" s="19">
        <v>2320432</v>
      </c>
      <c r="B234" s="24" t="s">
        <v>1349</v>
      </c>
      <c r="C234" s="20">
        <v>0</v>
      </c>
    </row>
    <row r="235" spans="1:3" s="66" customFormat="1" ht="17.100000000000001" customHeight="1">
      <c r="A235" s="19">
        <v>2320433</v>
      </c>
      <c r="B235" s="24" t="s">
        <v>1350</v>
      </c>
      <c r="C235" s="20">
        <v>0</v>
      </c>
    </row>
    <row r="236" spans="1:3" s="66" customFormat="1" ht="17.100000000000001" customHeight="1">
      <c r="A236" s="19">
        <v>2320498</v>
      </c>
      <c r="B236" s="24" t="s">
        <v>1351</v>
      </c>
      <c r="C236" s="20">
        <v>5896</v>
      </c>
    </row>
    <row r="237" spans="1:3" s="66" customFormat="1" ht="17.100000000000001" customHeight="1">
      <c r="A237" s="19">
        <v>2320499</v>
      </c>
      <c r="B237" s="24" t="s">
        <v>1352</v>
      </c>
      <c r="C237" s="20">
        <v>0</v>
      </c>
    </row>
    <row r="238" spans="1:3" s="66" customFormat="1" ht="17.100000000000001" customHeight="1">
      <c r="A238" s="19">
        <v>233</v>
      </c>
      <c r="B238" s="23" t="s">
        <v>991</v>
      </c>
      <c r="C238" s="20">
        <f>C239</f>
        <v>0</v>
      </c>
    </row>
    <row r="239" spans="1:3" s="66" customFormat="1" ht="17.100000000000001" customHeight="1">
      <c r="A239" s="19">
        <v>23304</v>
      </c>
      <c r="B239" s="23" t="s">
        <v>1353</v>
      </c>
      <c r="C239" s="20">
        <f>SUM(C240:C255)</f>
        <v>0</v>
      </c>
    </row>
    <row r="240" spans="1:3" s="66" customFormat="1" ht="17.100000000000001" customHeight="1">
      <c r="A240" s="19">
        <v>2330401</v>
      </c>
      <c r="B240" s="24" t="s">
        <v>1354</v>
      </c>
      <c r="C240" s="20">
        <v>0</v>
      </c>
    </row>
    <row r="241" spans="1:3" s="66" customFormat="1" ht="17.100000000000001" customHeight="1">
      <c r="A241" s="19">
        <v>2330402</v>
      </c>
      <c r="B241" s="24" t="s">
        <v>1355</v>
      </c>
      <c r="C241" s="20">
        <v>0</v>
      </c>
    </row>
    <row r="242" spans="1:3" s="66" customFormat="1" ht="17.100000000000001" customHeight="1">
      <c r="A242" s="19">
        <v>2330405</v>
      </c>
      <c r="B242" s="24" t="s">
        <v>1356</v>
      </c>
      <c r="C242" s="20">
        <v>0</v>
      </c>
    </row>
    <row r="243" spans="1:3" s="66" customFormat="1" ht="17.100000000000001" customHeight="1">
      <c r="A243" s="19">
        <v>2330411</v>
      </c>
      <c r="B243" s="24" t="s">
        <v>1357</v>
      </c>
      <c r="C243" s="20">
        <v>0</v>
      </c>
    </row>
    <row r="244" spans="1:3" s="66" customFormat="1" ht="17.100000000000001" customHeight="1">
      <c r="A244" s="19">
        <v>2330413</v>
      </c>
      <c r="B244" s="24" t="s">
        <v>1358</v>
      </c>
      <c r="C244" s="20">
        <v>0</v>
      </c>
    </row>
    <row r="245" spans="1:3" s="66" customFormat="1" ht="17.100000000000001" customHeight="1">
      <c r="A245" s="19">
        <v>2330414</v>
      </c>
      <c r="B245" s="24" t="s">
        <v>1359</v>
      </c>
      <c r="C245" s="20">
        <v>0</v>
      </c>
    </row>
    <row r="246" spans="1:3" s="66" customFormat="1" ht="17.100000000000001" customHeight="1">
      <c r="A246" s="19">
        <v>2330416</v>
      </c>
      <c r="B246" s="24" t="s">
        <v>1360</v>
      </c>
      <c r="C246" s="20">
        <v>0</v>
      </c>
    </row>
    <row r="247" spans="1:3" ht="17.100000000000001" customHeight="1">
      <c r="A247" s="19">
        <v>2330417</v>
      </c>
      <c r="B247" s="24" t="s">
        <v>1361</v>
      </c>
      <c r="C247" s="20">
        <v>0</v>
      </c>
    </row>
    <row r="248" spans="1:3" ht="17.100000000000001" customHeight="1">
      <c r="A248" s="19">
        <v>2330418</v>
      </c>
      <c r="B248" s="24" t="s">
        <v>1362</v>
      </c>
      <c r="C248" s="20">
        <v>0</v>
      </c>
    </row>
    <row r="249" spans="1:3" ht="17.100000000000001" customHeight="1">
      <c r="A249" s="19">
        <v>2330419</v>
      </c>
      <c r="B249" s="24" t="s">
        <v>1363</v>
      </c>
      <c r="C249" s="20">
        <v>0</v>
      </c>
    </row>
    <row r="250" spans="1:3" ht="17.100000000000001" customHeight="1">
      <c r="A250" s="19">
        <v>2330420</v>
      </c>
      <c r="B250" s="24" t="s">
        <v>1364</v>
      </c>
      <c r="C250" s="20">
        <v>0</v>
      </c>
    </row>
    <row r="251" spans="1:3" ht="17.100000000000001" customHeight="1">
      <c r="A251" s="19">
        <v>2330431</v>
      </c>
      <c r="B251" s="24" t="s">
        <v>1365</v>
      </c>
      <c r="C251" s="20">
        <v>0</v>
      </c>
    </row>
    <row r="252" spans="1:3" ht="17.100000000000001" customHeight="1">
      <c r="A252" s="19">
        <v>2330432</v>
      </c>
      <c r="B252" s="24" t="s">
        <v>1366</v>
      </c>
      <c r="C252" s="20">
        <v>0</v>
      </c>
    </row>
    <row r="253" spans="1:3" ht="17.100000000000001" customHeight="1">
      <c r="A253" s="19">
        <v>2330433</v>
      </c>
      <c r="B253" s="24" t="s">
        <v>1367</v>
      </c>
      <c r="C253" s="20">
        <v>0</v>
      </c>
    </row>
    <row r="254" spans="1:3" ht="17.100000000000001" customHeight="1">
      <c r="A254" s="19">
        <v>2330498</v>
      </c>
      <c r="B254" s="24" t="s">
        <v>1368</v>
      </c>
      <c r="C254" s="20">
        <v>0</v>
      </c>
    </row>
    <row r="255" spans="1:3" ht="17.100000000000001" customHeight="1">
      <c r="A255" s="19">
        <v>2330499</v>
      </c>
      <c r="B255" s="24" t="s">
        <v>1369</v>
      </c>
      <c r="C255" s="20">
        <v>0</v>
      </c>
    </row>
    <row r="256" spans="1:3" ht="17.100000000000001" customHeight="1">
      <c r="A256" s="19">
        <v>234</v>
      </c>
      <c r="B256" s="22" t="s">
        <v>1606</v>
      </c>
      <c r="C256" s="20">
        <f>SUM(C257,C270)</f>
        <v>0</v>
      </c>
    </row>
    <row r="257" spans="1:3" ht="17.100000000000001" customHeight="1">
      <c r="A257" s="19">
        <v>23401</v>
      </c>
      <c r="B257" s="22" t="s">
        <v>1577</v>
      </c>
      <c r="C257" s="20">
        <f>SUM(C258:C269)</f>
        <v>0</v>
      </c>
    </row>
    <row r="258" spans="1:3" ht="17.100000000000001" customHeight="1">
      <c r="A258" s="19">
        <v>2340101</v>
      </c>
      <c r="B258" s="19" t="s">
        <v>1620</v>
      </c>
      <c r="C258" s="20">
        <v>0</v>
      </c>
    </row>
    <row r="259" spans="1:3" ht="17.100000000000001" customHeight="1">
      <c r="A259" s="19">
        <v>2340102</v>
      </c>
      <c r="B259" s="19" t="s">
        <v>1621</v>
      </c>
      <c r="C259" s="20">
        <v>0</v>
      </c>
    </row>
    <row r="260" spans="1:3" ht="17.100000000000001" customHeight="1">
      <c r="A260" s="19">
        <v>2340103</v>
      </c>
      <c r="B260" s="19" t="s">
        <v>1622</v>
      </c>
      <c r="C260" s="20">
        <v>0</v>
      </c>
    </row>
    <row r="261" spans="1:3" ht="17.100000000000001" customHeight="1">
      <c r="A261" s="19">
        <v>2340104</v>
      </c>
      <c r="B261" s="19" t="s">
        <v>1623</v>
      </c>
      <c r="C261" s="20">
        <v>0</v>
      </c>
    </row>
    <row r="262" spans="1:3" ht="17.100000000000001" customHeight="1">
      <c r="A262" s="19">
        <v>2340105</v>
      </c>
      <c r="B262" s="19" t="s">
        <v>1624</v>
      </c>
      <c r="C262" s="20">
        <v>0</v>
      </c>
    </row>
    <row r="263" spans="1:3" ht="17.100000000000001" customHeight="1">
      <c r="A263" s="19">
        <v>2340106</v>
      </c>
      <c r="B263" s="19" t="s">
        <v>1625</v>
      </c>
      <c r="C263" s="20">
        <v>0</v>
      </c>
    </row>
    <row r="264" spans="1:3" ht="17.100000000000001" customHeight="1">
      <c r="A264" s="19">
        <v>2340107</v>
      </c>
      <c r="B264" s="19" t="s">
        <v>1626</v>
      </c>
      <c r="C264" s="20">
        <v>0</v>
      </c>
    </row>
    <row r="265" spans="1:3" ht="17.100000000000001" customHeight="1">
      <c r="A265" s="19">
        <v>2340108</v>
      </c>
      <c r="B265" s="19" t="s">
        <v>1627</v>
      </c>
      <c r="C265" s="20">
        <v>0</v>
      </c>
    </row>
    <row r="266" spans="1:3" ht="17.100000000000001" customHeight="1">
      <c r="A266" s="19">
        <v>2340109</v>
      </c>
      <c r="B266" s="19" t="s">
        <v>1628</v>
      </c>
      <c r="C266" s="20">
        <v>0</v>
      </c>
    </row>
    <row r="267" spans="1:3" ht="17.100000000000001" customHeight="1">
      <c r="A267" s="19">
        <v>2340110</v>
      </c>
      <c r="B267" s="19" t="s">
        <v>1629</v>
      </c>
      <c r="C267" s="20">
        <v>0</v>
      </c>
    </row>
    <row r="268" spans="1:3" ht="17.100000000000001" customHeight="1">
      <c r="A268" s="19">
        <v>2340111</v>
      </c>
      <c r="B268" s="19" t="s">
        <v>1630</v>
      </c>
      <c r="C268" s="20">
        <v>0</v>
      </c>
    </row>
    <row r="269" spans="1:3" ht="17.100000000000001" customHeight="1">
      <c r="A269" s="19">
        <v>2340199</v>
      </c>
      <c r="B269" s="19" t="s">
        <v>1631</v>
      </c>
      <c r="C269" s="20">
        <v>0</v>
      </c>
    </row>
    <row r="270" spans="1:3" ht="17.100000000000001" customHeight="1">
      <c r="A270" s="19">
        <v>23402</v>
      </c>
      <c r="B270" s="22" t="s">
        <v>1632</v>
      </c>
      <c r="C270" s="20">
        <f>SUM(C271:C276)</f>
        <v>0</v>
      </c>
    </row>
    <row r="271" spans="1:3" ht="17.100000000000001" customHeight="1">
      <c r="A271" s="19">
        <v>2340201</v>
      </c>
      <c r="B271" s="19" t="s">
        <v>1544</v>
      </c>
      <c r="C271" s="20">
        <v>0</v>
      </c>
    </row>
    <row r="272" spans="1:3" ht="17.100000000000001" customHeight="1">
      <c r="A272" s="19">
        <v>2340202</v>
      </c>
      <c r="B272" s="19" t="s">
        <v>1547</v>
      </c>
      <c r="C272" s="20">
        <v>0</v>
      </c>
    </row>
    <row r="273" spans="1:3" ht="17.100000000000001" customHeight="1">
      <c r="A273" s="19">
        <v>2340203</v>
      </c>
      <c r="B273" s="19" t="s">
        <v>725</v>
      </c>
      <c r="C273" s="20">
        <v>0</v>
      </c>
    </row>
    <row r="274" spans="1:3" ht="17.100000000000001" customHeight="1">
      <c r="A274" s="19">
        <v>2340204</v>
      </c>
      <c r="B274" s="19" t="s">
        <v>1633</v>
      </c>
      <c r="C274" s="20">
        <v>0</v>
      </c>
    </row>
    <row r="275" spans="1:3" ht="17.100000000000001" customHeight="1">
      <c r="A275" s="19">
        <v>2340205</v>
      </c>
      <c r="B275" s="19" t="s">
        <v>1634</v>
      </c>
      <c r="C275" s="20">
        <v>0</v>
      </c>
    </row>
    <row r="276" spans="1:3" ht="17.100000000000001" customHeight="1">
      <c r="A276" s="19">
        <v>2340299</v>
      </c>
      <c r="B276" s="19" t="s">
        <v>1635</v>
      </c>
      <c r="C276" s="20">
        <v>0</v>
      </c>
    </row>
  </sheetData>
  <autoFilter ref="A4:C276"/>
  <mergeCells count="1">
    <mergeCell ref="A2:C2"/>
  </mergeCells>
  <phoneticPr fontId="3" type="noConversion"/>
  <printOptions horizontalCentered="1"/>
  <pageMargins left="0.15748031496062992" right="0.15748031496062992" top="0.59055118110236227" bottom="0.39370078740157483" header="0.31496062992125984" footer="0"/>
  <pageSetup paperSize="9" orientation="portrait"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dimension ref="A1:C276"/>
  <sheetViews>
    <sheetView workbookViewId="0">
      <selection activeCell="C216" sqref="C216"/>
    </sheetView>
  </sheetViews>
  <sheetFormatPr defaultRowHeight="13.5"/>
  <cols>
    <col min="1" max="1" width="15.625" style="71" customWidth="1"/>
    <col min="2" max="2" width="50.625" style="69" customWidth="1"/>
    <col min="3" max="3" width="25.625" style="57" customWidth="1"/>
    <col min="4" max="16384" width="9" style="28"/>
  </cols>
  <sheetData>
    <row r="1" spans="1:3" ht="21" customHeight="1">
      <c r="A1" s="67" t="s">
        <v>1791</v>
      </c>
    </row>
    <row r="2" spans="1:3" ht="35.1" customHeight="1">
      <c r="A2" s="162" t="s">
        <v>1792</v>
      </c>
      <c r="B2" s="162"/>
      <c r="C2" s="162"/>
    </row>
    <row r="3" spans="1:3" ht="24.95" customHeight="1">
      <c r="A3" s="68"/>
      <c r="B3" s="70"/>
      <c r="C3" s="2" t="s">
        <v>16</v>
      </c>
    </row>
    <row r="4" spans="1:3" s="65" customFormat="1" ht="17.100000000000001" customHeight="1">
      <c r="A4" s="76" t="s">
        <v>65</v>
      </c>
      <c r="B4" s="76" t="s">
        <v>1370</v>
      </c>
      <c r="C4" s="76" t="s">
        <v>3</v>
      </c>
    </row>
    <row r="5" spans="1:3" s="65" customFormat="1" ht="17.100000000000001" customHeight="1">
      <c r="A5" s="22"/>
      <c r="B5" s="16" t="s">
        <v>1164</v>
      </c>
      <c r="C5" s="20">
        <f>SUM(C6,C14,C30,C42,C53,C108,C132,C184,C189,C193,C220,C238,C256)</f>
        <v>76896</v>
      </c>
    </row>
    <row r="6" spans="1:3" s="65" customFormat="1" ht="17.100000000000001" customHeight="1">
      <c r="A6" s="19">
        <v>206</v>
      </c>
      <c r="B6" s="23" t="s">
        <v>331</v>
      </c>
      <c r="C6" s="20">
        <f>C7</f>
        <v>0</v>
      </c>
    </row>
    <row r="7" spans="1:3" s="65" customFormat="1" ht="17.100000000000001" customHeight="1">
      <c r="A7" s="19">
        <v>20610</v>
      </c>
      <c r="B7" s="23" t="s">
        <v>1165</v>
      </c>
      <c r="C7" s="20">
        <f>SUM(C8:C13)</f>
        <v>0</v>
      </c>
    </row>
    <row r="8" spans="1:3" s="65" customFormat="1" ht="17.100000000000001" customHeight="1">
      <c r="A8" s="19">
        <v>2061001</v>
      </c>
      <c r="B8" s="24" t="s">
        <v>1166</v>
      </c>
      <c r="C8" s="20">
        <v>0</v>
      </c>
    </row>
    <row r="9" spans="1:3" s="65" customFormat="1" ht="17.100000000000001" customHeight="1">
      <c r="A9" s="19">
        <v>2061002</v>
      </c>
      <c r="B9" s="24" t="s">
        <v>1167</v>
      </c>
      <c r="C9" s="20">
        <v>0</v>
      </c>
    </row>
    <row r="10" spans="1:3" s="65" customFormat="1" ht="17.100000000000001" customHeight="1">
      <c r="A10" s="19">
        <v>2061003</v>
      </c>
      <c r="B10" s="24" t="s">
        <v>1168</v>
      </c>
      <c r="C10" s="20">
        <v>0</v>
      </c>
    </row>
    <row r="11" spans="1:3" s="65" customFormat="1" ht="17.100000000000001" customHeight="1">
      <c r="A11" s="19">
        <v>2061004</v>
      </c>
      <c r="B11" s="24" t="s">
        <v>1169</v>
      </c>
      <c r="C11" s="20">
        <v>0</v>
      </c>
    </row>
    <row r="12" spans="1:3" s="65" customFormat="1" ht="17.100000000000001" customHeight="1">
      <c r="A12" s="19">
        <v>2061005</v>
      </c>
      <c r="B12" s="24" t="s">
        <v>1170</v>
      </c>
      <c r="C12" s="20">
        <v>0</v>
      </c>
    </row>
    <row r="13" spans="1:3" s="65" customFormat="1" ht="17.100000000000001" customHeight="1">
      <c r="A13" s="19">
        <v>2061099</v>
      </c>
      <c r="B13" s="24" t="s">
        <v>1171</v>
      </c>
      <c r="C13" s="20">
        <v>0</v>
      </c>
    </row>
    <row r="14" spans="1:3" s="65" customFormat="1" ht="17.100000000000001" customHeight="1">
      <c r="A14" s="19">
        <v>207</v>
      </c>
      <c r="B14" s="23" t="s">
        <v>27</v>
      </c>
      <c r="C14" s="20">
        <f>SUM(C15,C21,C27)</f>
        <v>0</v>
      </c>
    </row>
    <row r="15" spans="1:3" s="66" customFormat="1" ht="17.100000000000001" customHeight="1">
      <c r="A15" s="19">
        <v>20707</v>
      </c>
      <c r="B15" s="23" t="s">
        <v>1172</v>
      </c>
      <c r="C15" s="20">
        <f>SUM(C16:C20)</f>
        <v>0</v>
      </c>
    </row>
    <row r="16" spans="1:3" s="66" customFormat="1" ht="17.100000000000001" customHeight="1">
      <c r="A16" s="19">
        <v>2070701</v>
      </c>
      <c r="B16" s="24" t="s">
        <v>1173</v>
      </c>
      <c r="C16" s="20">
        <v>0</v>
      </c>
    </row>
    <row r="17" spans="1:3" s="66" customFormat="1" ht="17.100000000000001" customHeight="1">
      <c r="A17" s="19">
        <v>2070702</v>
      </c>
      <c r="B17" s="24" t="s">
        <v>1174</v>
      </c>
      <c r="C17" s="20">
        <v>0</v>
      </c>
    </row>
    <row r="18" spans="1:3" s="66" customFormat="1" ht="17.100000000000001" customHeight="1">
      <c r="A18" s="19">
        <v>2070703</v>
      </c>
      <c r="B18" s="24" t="s">
        <v>1175</v>
      </c>
      <c r="C18" s="20">
        <v>0</v>
      </c>
    </row>
    <row r="19" spans="1:3" s="66" customFormat="1" ht="17.100000000000001" customHeight="1">
      <c r="A19" s="19">
        <v>2070704</v>
      </c>
      <c r="B19" s="24" t="s">
        <v>1609</v>
      </c>
      <c r="C19" s="20">
        <v>0</v>
      </c>
    </row>
    <row r="20" spans="1:3" s="66" customFormat="1" ht="17.100000000000001" customHeight="1">
      <c r="A20" s="19">
        <v>2070799</v>
      </c>
      <c r="B20" s="24" t="s">
        <v>1176</v>
      </c>
      <c r="C20" s="20">
        <v>0</v>
      </c>
    </row>
    <row r="21" spans="1:3" s="66" customFormat="1" ht="17.100000000000001" customHeight="1">
      <c r="A21" s="19">
        <v>20709</v>
      </c>
      <c r="B21" s="23" t="s">
        <v>1177</v>
      </c>
      <c r="C21" s="20">
        <f>SUM(C22:C26)</f>
        <v>0</v>
      </c>
    </row>
    <row r="22" spans="1:3" s="66" customFormat="1" ht="17.100000000000001" customHeight="1">
      <c r="A22" s="19">
        <v>2070901</v>
      </c>
      <c r="B22" s="24" t="s">
        <v>1178</v>
      </c>
      <c r="C22" s="20">
        <v>0</v>
      </c>
    </row>
    <row r="23" spans="1:3" s="66" customFormat="1" ht="17.100000000000001" customHeight="1">
      <c r="A23" s="19">
        <v>2070902</v>
      </c>
      <c r="B23" s="24" t="s">
        <v>1179</v>
      </c>
      <c r="C23" s="20">
        <v>0</v>
      </c>
    </row>
    <row r="24" spans="1:3" s="66" customFormat="1" ht="17.100000000000001" customHeight="1">
      <c r="A24" s="19">
        <v>2070903</v>
      </c>
      <c r="B24" s="24" t="s">
        <v>1180</v>
      </c>
      <c r="C24" s="20">
        <v>0</v>
      </c>
    </row>
    <row r="25" spans="1:3" s="66" customFormat="1" ht="17.100000000000001" customHeight="1">
      <c r="A25" s="19">
        <v>2070904</v>
      </c>
      <c r="B25" s="24" t="s">
        <v>1181</v>
      </c>
      <c r="C25" s="20">
        <v>0</v>
      </c>
    </row>
    <row r="26" spans="1:3" s="66" customFormat="1" ht="17.100000000000001" customHeight="1">
      <c r="A26" s="19">
        <v>2070999</v>
      </c>
      <c r="B26" s="24" t="s">
        <v>1182</v>
      </c>
      <c r="C26" s="20">
        <v>0</v>
      </c>
    </row>
    <row r="27" spans="1:3" s="66" customFormat="1" ht="17.100000000000001" customHeight="1">
      <c r="A27" s="19">
        <v>20710</v>
      </c>
      <c r="B27" s="23" t="s">
        <v>1183</v>
      </c>
      <c r="C27" s="20">
        <f>SUM(C28:C29)</f>
        <v>0</v>
      </c>
    </row>
    <row r="28" spans="1:3" s="66" customFormat="1" ht="17.100000000000001" customHeight="1">
      <c r="A28" s="19">
        <v>2071001</v>
      </c>
      <c r="B28" s="24" t="s">
        <v>1184</v>
      </c>
      <c r="C28" s="20">
        <v>0</v>
      </c>
    </row>
    <row r="29" spans="1:3" s="65" customFormat="1" ht="17.100000000000001" customHeight="1">
      <c r="A29" s="19">
        <v>2071099</v>
      </c>
      <c r="B29" s="24" t="s">
        <v>1185</v>
      </c>
      <c r="C29" s="20">
        <v>0</v>
      </c>
    </row>
    <row r="30" spans="1:3" s="66" customFormat="1" ht="17.100000000000001" customHeight="1">
      <c r="A30" s="19">
        <v>208</v>
      </c>
      <c r="B30" s="23" t="s">
        <v>28</v>
      </c>
      <c r="C30" s="20">
        <f>SUM(C31,C35,C39)</f>
        <v>0</v>
      </c>
    </row>
    <row r="31" spans="1:3" s="66" customFormat="1" ht="17.100000000000001" customHeight="1">
      <c r="A31" s="19">
        <v>20822</v>
      </c>
      <c r="B31" s="23" t="s">
        <v>1186</v>
      </c>
      <c r="C31" s="20">
        <f>SUM(C32:C34)</f>
        <v>0</v>
      </c>
    </row>
    <row r="32" spans="1:3" s="66" customFormat="1" ht="17.100000000000001" customHeight="1">
      <c r="A32" s="19">
        <v>2082201</v>
      </c>
      <c r="B32" s="24" t="s">
        <v>1187</v>
      </c>
      <c r="C32" s="20">
        <v>0</v>
      </c>
    </row>
    <row r="33" spans="1:3" s="66" customFormat="1" ht="17.100000000000001" customHeight="1">
      <c r="A33" s="19">
        <v>2082202</v>
      </c>
      <c r="B33" s="24" t="s">
        <v>1188</v>
      </c>
      <c r="C33" s="20">
        <v>0</v>
      </c>
    </row>
    <row r="34" spans="1:3" s="66" customFormat="1" ht="17.100000000000001" customHeight="1">
      <c r="A34" s="19">
        <v>2082299</v>
      </c>
      <c r="B34" s="24" t="s">
        <v>1189</v>
      </c>
      <c r="C34" s="20">
        <v>0</v>
      </c>
    </row>
    <row r="35" spans="1:3" s="66" customFormat="1" ht="17.100000000000001" customHeight="1">
      <c r="A35" s="19">
        <v>20823</v>
      </c>
      <c r="B35" s="23" t="s">
        <v>1190</v>
      </c>
      <c r="C35" s="20">
        <f>SUM(C36:C38)</f>
        <v>0</v>
      </c>
    </row>
    <row r="36" spans="1:3" s="66" customFormat="1" ht="17.100000000000001" customHeight="1">
      <c r="A36" s="19">
        <v>2082301</v>
      </c>
      <c r="B36" s="24" t="s">
        <v>1187</v>
      </c>
      <c r="C36" s="20">
        <v>0</v>
      </c>
    </row>
    <row r="37" spans="1:3" s="66" customFormat="1" ht="17.100000000000001" customHeight="1">
      <c r="A37" s="19">
        <v>2082302</v>
      </c>
      <c r="B37" s="24" t="s">
        <v>1188</v>
      </c>
      <c r="C37" s="20">
        <v>0</v>
      </c>
    </row>
    <row r="38" spans="1:3" s="66" customFormat="1" ht="17.100000000000001" customHeight="1">
      <c r="A38" s="19">
        <v>2082399</v>
      </c>
      <c r="B38" s="24" t="s">
        <v>1191</v>
      </c>
      <c r="C38" s="20">
        <v>0</v>
      </c>
    </row>
    <row r="39" spans="1:3" s="66" customFormat="1" ht="17.100000000000001" customHeight="1">
      <c r="A39" s="19">
        <v>20829</v>
      </c>
      <c r="B39" s="23" t="s">
        <v>1192</v>
      </c>
      <c r="C39" s="20">
        <f>SUM(C40:C41)</f>
        <v>0</v>
      </c>
    </row>
    <row r="40" spans="1:3" s="66" customFormat="1" ht="17.100000000000001" customHeight="1">
      <c r="A40" s="19">
        <v>2082901</v>
      </c>
      <c r="B40" s="24" t="s">
        <v>1188</v>
      </c>
      <c r="C40" s="20">
        <v>0</v>
      </c>
    </row>
    <row r="41" spans="1:3" s="65" customFormat="1" ht="17.100000000000001" customHeight="1">
      <c r="A41" s="19">
        <v>2082999</v>
      </c>
      <c r="B41" s="24" t="s">
        <v>1193</v>
      </c>
      <c r="C41" s="20">
        <v>0</v>
      </c>
    </row>
    <row r="42" spans="1:3" s="66" customFormat="1" ht="17.100000000000001" customHeight="1">
      <c r="A42" s="19">
        <v>211</v>
      </c>
      <c r="B42" s="23" t="s">
        <v>563</v>
      </c>
      <c r="C42" s="20">
        <f>SUM(C43,C48)</f>
        <v>0</v>
      </c>
    </row>
    <row r="43" spans="1:3" s="66" customFormat="1" ht="17.100000000000001" customHeight="1">
      <c r="A43" s="19">
        <v>21160</v>
      </c>
      <c r="B43" s="23" t="s">
        <v>1194</v>
      </c>
      <c r="C43" s="20">
        <f>SUM(C44:C47)</f>
        <v>0</v>
      </c>
    </row>
    <row r="44" spans="1:3" s="66" customFormat="1" ht="17.100000000000001" customHeight="1">
      <c r="A44" s="19">
        <v>2116001</v>
      </c>
      <c r="B44" s="24" t="s">
        <v>1195</v>
      </c>
      <c r="C44" s="20">
        <v>0</v>
      </c>
    </row>
    <row r="45" spans="1:3" s="66" customFormat="1" ht="17.100000000000001" customHeight="1">
      <c r="A45" s="19">
        <v>2116002</v>
      </c>
      <c r="B45" s="24" t="s">
        <v>1196</v>
      </c>
      <c r="C45" s="20">
        <v>0</v>
      </c>
    </row>
    <row r="46" spans="1:3" s="66" customFormat="1" ht="17.100000000000001" customHeight="1">
      <c r="A46" s="19">
        <v>2116003</v>
      </c>
      <c r="B46" s="24" t="s">
        <v>1197</v>
      </c>
      <c r="C46" s="20">
        <v>0</v>
      </c>
    </row>
    <row r="47" spans="1:3" s="66" customFormat="1" ht="17.100000000000001" customHeight="1">
      <c r="A47" s="19">
        <v>2116099</v>
      </c>
      <c r="B47" s="24" t="s">
        <v>1198</v>
      </c>
      <c r="C47" s="20">
        <v>0</v>
      </c>
    </row>
    <row r="48" spans="1:3" s="66" customFormat="1" ht="17.100000000000001" customHeight="1">
      <c r="A48" s="19">
        <v>21161</v>
      </c>
      <c r="B48" s="23" t="s">
        <v>1199</v>
      </c>
      <c r="C48" s="20">
        <f>SUM(C49:C52)</f>
        <v>0</v>
      </c>
    </row>
    <row r="49" spans="1:3" s="66" customFormat="1" ht="17.100000000000001" customHeight="1">
      <c r="A49" s="19">
        <v>2116101</v>
      </c>
      <c r="B49" s="24" t="s">
        <v>1200</v>
      </c>
      <c r="C49" s="20">
        <v>0</v>
      </c>
    </row>
    <row r="50" spans="1:3" s="66" customFormat="1" ht="17.100000000000001" customHeight="1">
      <c r="A50" s="19">
        <v>2116102</v>
      </c>
      <c r="B50" s="24" t="s">
        <v>1201</v>
      </c>
      <c r="C50" s="20">
        <v>0</v>
      </c>
    </row>
    <row r="51" spans="1:3" s="66" customFormat="1" ht="17.100000000000001" customHeight="1">
      <c r="A51" s="19">
        <v>2116103</v>
      </c>
      <c r="B51" s="24" t="s">
        <v>1202</v>
      </c>
      <c r="C51" s="20">
        <v>0</v>
      </c>
    </row>
    <row r="52" spans="1:3" s="65" customFormat="1" ht="17.100000000000001" customHeight="1">
      <c r="A52" s="19">
        <v>2116104</v>
      </c>
      <c r="B52" s="24" t="s">
        <v>1203</v>
      </c>
      <c r="C52" s="20">
        <v>0</v>
      </c>
    </row>
    <row r="53" spans="1:3" s="66" customFormat="1" ht="17.100000000000001" customHeight="1">
      <c r="A53" s="19">
        <v>212</v>
      </c>
      <c r="B53" s="23" t="s">
        <v>29</v>
      </c>
      <c r="C53" s="20">
        <f>SUM(C54,C67,C71:C72,C78,C82,C86,C90,C96,C99)</f>
        <v>0</v>
      </c>
    </row>
    <row r="54" spans="1:3" s="66" customFormat="1" ht="17.100000000000001" customHeight="1">
      <c r="A54" s="19">
        <v>21208</v>
      </c>
      <c r="B54" s="23" t="s">
        <v>1610</v>
      </c>
      <c r="C54" s="20">
        <f>SUM(C55:C66)</f>
        <v>0</v>
      </c>
    </row>
    <row r="55" spans="1:3" s="66" customFormat="1" ht="17.100000000000001" customHeight="1">
      <c r="A55" s="19">
        <v>2120801</v>
      </c>
      <c r="B55" s="24" t="s">
        <v>1204</v>
      </c>
      <c r="C55" s="20">
        <v>0</v>
      </c>
    </row>
    <row r="56" spans="1:3" s="66" customFormat="1" ht="17.100000000000001" customHeight="1">
      <c r="A56" s="19">
        <v>2120802</v>
      </c>
      <c r="B56" s="24" t="s">
        <v>1205</v>
      </c>
      <c r="C56" s="20">
        <v>0</v>
      </c>
    </row>
    <row r="57" spans="1:3" s="66" customFormat="1" ht="17.100000000000001" customHeight="1">
      <c r="A57" s="19">
        <v>2120803</v>
      </c>
      <c r="B57" s="24" t="s">
        <v>1206</v>
      </c>
      <c r="C57" s="20">
        <v>0</v>
      </c>
    </row>
    <row r="58" spans="1:3" s="66" customFormat="1" ht="17.100000000000001" customHeight="1">
      <c r="A58" s="19">
        <v>2120804</v>
      </c>
      <c r="B58" s="24" t="s">
        <v>1207</v>
      </c>
      <c r="C58" s="20">
        <v>0</v>
      </c>
    </row>
    <row r="59" spans="1:3" s="66" customFormat="1" ht="17.100000000000001" customHeight="1">
      <c r="A59" s="19">
        <v>2120805</v>
      </c>
      <c r="B59" s="24" t="s">
        <v>1208</v>
      </c>
      <c r="C59" s="20">
        <v>0</v>
      </c>
    </row>
    <row r="60" spans="1:3" s="66" customFormat="1" ht="17.100000000000001" customHeight="1">
      <c r="A60" s="19">
        <v>2120806</v>
      </c>
      <c r="B60" s="24" t="s">
        <v>1209</v>
      </c>
      <c r="C60" s="20">
        <v>0</v>
      </c>
    </row>
    <row r="61" spans="1:3" s="66" customFormat="1" ht="17.100000000000001" customHeight="1">
      <c r="A61" s="19">
        <v>2120807</v>
      </c>
      <c r="B61" s="24" t="s">
        <v>1210</v>
      </c>
      <c r="C61" s="20">
        <v>0</v>
      </c>
    </row>
    <row r="62" spans="1:3" s="66" customFormat="1" ht="17.100000000000001" customHeight="1">
      <c r="A62" s="19">
        <v>2120809</v>
      </c>
      <c r="B62" s="24" t="s">
        <v>1211</v>
      </c>
      <c r="C62" s="20">
        <v>0</v>
      </c>
    </row>
    <row r="63" spans="1:3" s="66" customFormat="1" ht="17.100000000000001" customHeight="1">
      <c r="A63" s="19">
        <v>2120810</v>
      </c>
      <c r="B63" s="24" t="s">
        <v>1212</v>
      </c>
      <c r="C63" s="20">
        <v>0</v>
      </c>
    </row>
    <row r="64" spans="1:3" s="66" customFormat="1" ht="17.100000000000001" customHeight="1">
      <c r="A64" s="19">
        <v>2120811</v>
      </c>
      <c r="B64" s="24" t="s">
        <v>1213</v>
      </c>
      <c r="C64" s="20">
        <v>0</v>
      </c>
    </row>
    <row r="65" spans="1:3" s="66" customFormat="1" ht="17.100000000000001" customHeight="1">
      <c r="A65" s="19">
        <v>2120813</v>
      </c>
      <c r="B65" s="24" t="s">
        <v>906</v>
      </c>
      <c r="C65" s="20">
        <v>0</v>
      </c>
    </row>
    <row r="66" spans="1:3" s="66" customFormat="1" ht="17.100000000000001" customHeight="1">
      <c r="A66" s="19">
        <v>2120899</v>
      </c>
      <c r="B66" s="24" t="s">
        <v>1214</v>
      </c>
      <c r="C66" s="20">
        <v>0</v>
      </c>
    </row>
    <row r="67" spans="1:3" s="66" customFormat="1" ht="17.100000000000001" customHeight="1">
      <c r="A67" s="19">
        <v>21210</v>
      </c>
      <c r="B67" s="23" t="s">
        <v>1611</v>
      </c>
      <c r="C67" s="20">
        <f>SUM(C68:C70)</f>
        <v>0</v>
      </c>
    </row>
    <row r="68" spans="1:3" s="66" customFormat="1" ht="17.100000000000001" customHeight="1">
      <c r="A68" s="19">
        <v>2121001</v>
      </c>
      <c r="B68" s="24" t="s">
        <v>1204</v>
      </c>
      <c r="C68" s="20">
        <v>0</v>
      </c>
    </row>
    <row r="69" spans="1:3" s="66" customFormat="1" ht="17.100000000000001" customHeight="1">
      <c r="A69" s="19">
        <v>2121002</v>
      </c>
      <c r="B69" s="24" t="s">
        <v>1205</v>
      </c>
      <c r="C69" s="20">
        <v>0</v>
      </c>
    </row>
    <row r="70" spans="1:3" s="66" customFormat="1" ht="17.100000000000001" customHeight="1">
      <c r="A70" s="19">
        <v>2121099</v>
      </c>
      <c r="B70" s="24" t="s">
        <v>1215</v>
      </c>
      <c r="C70" s="20">
        <v>0</v>
      </c>
    </row>
    <row r="71" spans="1:3" s="66" customFormat="1" ht="17.100000000000001" customHeight="1">
      <c r="A71" s="19">
        <v>21211</v>
      </c>
      <c r="B71" s="23" t="s">
        <v>1216</v>
      </c>
      <c r="C71" s="20">
        <v>0</v>
      </c>
    </row>
    <row r="72" spans="1:3" s="66" customFormat="1" ht="17.100000000000001" customHeight="1">
      <c r="A72" s="19">
        <v>21213</v>
      </c>
      <c r="B72" s="23" t="s">
        <v>1217</v>
      </c>
      <c r="C72" s="20">
        <f>SUM(C73:C77)</f>
        <v>0</v>
      </c>
    </row>
    <row r="73" spans="1:3" s="66" customFormat="1" ht="17.100000000000001" customHeight="1">
      <c r="A73" s="19">
        <v>2121301</v>
      </c>
      <c r="B73" s="24" t="s">
        <v>1218</v>
      </c>
      <c r="C73" s="20">
        <v>0</v>
      </c>
    </row>
    <row r="74" spans="1:3" s="66" customFormat="1" ht="17.100000000000001" customHeight="1">
      <c r="A74" s="19">
        <v>2121302</v>
      </c>
      <c r="B74" s="24" t="s">
        <v>1219</v>
      </c>
      <c r="C74" s="20">
        <v>0</v>
      </c>
    </row>
    <row r="75" spans="1:3" s="66" customFormat="1" ht="17.100000000000001" customHeight="1">
      <c r="A75" s="19">
        <v>2121303</v>
      </c>
      <c r="B75" s="24" t="s">
        <v>1220</v>
      </c>
      <c r="C75" s="20">
        <v>0</v>
      </c>
    </row>
    <row r="76" spans="1:3" s="66" customFormat="1" ht="17.100000000000001" customHeight="1">
      <c r="A76" s="19">
        <v>2121304</v>
      </c>
      <c r="B76" s="24" t="s">
        <v>1221</v>
      </c>
      <c r="C76" s="20">
        <v>0</v>
      </c>
    </row>
    <row r="77" spans="1:3" s="66" customFormat="1" ht="17.100000000000001" customHeight="1">
      <c r="A77" s="19">
        <v>2121399</v>
      </c>
      <c r="B77" s="24" t="s">
        <v>1222</v>
      </c>
      <c r="C77" s="20">
        <v>0</v>
      </c>
    </row>
    <row r="78" spans="1:3" s="66" customFormat="1" ht="17.100000000000001" customHeight="1">
      <c r="A78" s="19">
        <v>21214</v>
      </c>
      <c r="B78" s="23" t="s">
        <v>1223</v>
      </c>
      <c r="C78" s="20">
        <f>SUM(C79:C81)</f>
        <v>0</v>
      </c>
    </row>
    <row r="79" spans="1:3" s="66" customFormat="1" ht="17.100000000000001" customHeight="1">
      <c r="A79" s="19">
        <v>2121401</v>
      </c>
      <c r="B79" s="24" t="s">
        <v>1224</v>
      </c>
      <c r="C79" s="20">
        <v>0</v>
      </c>
    </row>
    <row r="80" spans="1:3" s="66" customFormat="1" ht="17.100000000000001" customHeight="1">
      <c r="A80" s="19">
        <v>2121402</v>
      </c>
      <c r="B80" s="24" t="s">
        <v>1225</v>
      </c>
      <c r="C80" s="20">
        <v>0</v>
      </c>
    </row>
    <row r="81" spans="1:3" s="66" customFormat="1" ht="17.100000000000001" customHeight="1">
      <c r="A81" s="19">
        <v>2121499</v>
      </c>
      <c r="B81" s="24" t="s">
        <v>1226</v>
      </c>
      <c r="C81" s="20">
        <v>0</v>
      </c>
    </row>
    <row r="82" spans="1:3" s="66" customFormat="1" ht="17.100000000000001" customHeight="1">
      <c r="A82" s="19">
        <v>21215</v>
      </c>
      <c r="B82" s="23" t="s">
        <v>1227</v>
      </c>
      <c r="C82" s="20">
        <f>SUM(C83:C85)</f>
        <v>0</v>
      </c>
    </row>
    <row r="83" spans="1:3" s="66" customFormat="1" ht="17.100000000000001" customHeight="1">
      <c r="A83" s="19">
        <v>2121501</v>
      </c>
      <c r="B83" s="24" t="s">
        <v>1228</v>
      </c>
      <c r="C83" s="20">
        <v>0</v>
      </c>
    </row>
    <row r="84" spans="1:3" s="66" customFormat="1" ht="17.100000000000001" customHeight="1">
      <c r="A84" s="19">
        <v>2121502</v>
      </c>
      <c r="B84" s="24" t="s">
        <v>1229</v>
      </c>
      <c r="C84" s="20">
        <v>0</v>
      </c>
    </row>
    <row r="85" spans="1:3" s="66" customFormat="1" ht="17.100000000000001" customHeight="1">
      <c r="A85" s="19">
        <v>2121599</v>
      </c>
      <c r="B85" s="24" t="s">
        <v>1230</v>
      </c>
      <c r="C85" s="20">
        <v>0</v>
      </c>
    </row>
    <row r="86" spans="1:3" s="66" customFormat="1" ht="17.100000000000001" customHeight="1">
      <c r="A86" s="19">
        <v>21216</v>
      </c>
      <c r="B86" s="23" t="s">
        <v>1231</v>
      </c>
      <c r="C86" s="20">
        <f>SUM(C87:C89)</f>
        <v>0</v>
      </c>
    </row>
    <row r="87" spans="1:3" s="66" customFormat="1" ht="17.100000000000001" customHeight="1">
      <c r="A87" s="19">
        <v>2121601</v>
      </c>
      <c r="B87" s="24" t="s">
        <v>1228</v>
      </c>
      <c r="C87" s="20">
        <v>0</v>
      </c>
    </row>
    <row r="88" spans="1:3" s="66" customFormat="1" ht="17.100000000000001" customHeight="1">
      <c r="A88" s="19">
        <v>2121602</v>
      </c>
      <c r="B88" s="24" t="s">
        <v>1229</v>
      </c>
      <c r="C88" s="20">
        <v>0</v>
      </c>
    </row>
    <row r="89" spans="1:3" s="66" customFormat="1" ht="17.100000000000001" customHeight="1">
      <c r="A89" s="19">
        <v>2121699</v>
      </c>
      <c r="B89" s="24" t="s">
        <v>1232</v>
      </c>
      <c r="C89" s="20">
        <v>0</v>
      </c>
    </row>
    <row r="90" spans="1:3" s="66" customFormat="1" ht="17.100000000000001" customHeight="1">
      <c r="A90" s="19">
        <v>21217</v>
      </c>
      <c r="B90" s="23" t="s">
        <v>1233</v>
      </c>
      <c r="C90" s="20">
        <f>SUM(C91:C95)</f>
        <v>0</v>
      </c>
    </row>
    <row r="91" spans="1:3" s="66" customFormat="1" ht="17.100000000000001" customHeight="1">
      <c r="A91" s="19">
        <v>2121701</v>
      </c>
      <c r="B91" s="24" t="s">
        <v>1234</v>
      </c>
      <c r="C91" s="20">
        <v>0</v>
      </c>
    </row>
    <row r="92" spans="1:3" s="66" customFormat="1" ht="17.100000000000001" customHeight="1">
      <c r="A92" s="19">
        <v>2121702</v>
      </c>
      <c r="B92" s="24" t="s">
        <v>1235</v>
      </c>
      <c r="C92" s="20">
        <v>0</v>
      </c>
    </row>
    <row r="93" spans="1:3" s="66" customFormat="1" ht="17.100000000000001" customHeight="1">
      <c r="A93" s="19">
        <v>2121703</v>
      </c>
      <c r="B93" s="24" t="s">
        <v>1236</v>
      </c>
      <c r="C93" s="20">
        <v>0</v>
      </c>
    </row>
    <row r="94" spans="1:3" s="66" customFormat="1" ht="17.100000000000001" customHeight="1">
      <c r="A94" s="19">
        <v>2121704</v>
      </c>
      <c r="B94" s="24" t="s">
        <v>1237</v>
      </c>
      <c r="C94" s="20">
        <v>0</v>
      </c>
    </row>
    <row r="95" spans="1:3" s="66" customFormat="1" ht="17.100000000000001" customHeight="1">
      <c r="A95" s="19">
        <v>2121799</v>
      </c>
      <c r="B95" s="24" t="s">
        <v>1238</v>
      </c>
      <c r="C95" s="20">
        <v>0</v>
      </c>
    </row>
    <row r="96" spans="1:3" s="66" customFormat="1" ht="17.100000000000001" customHeight="1">
      <c r="A96" s="19">
        <v>21218</v>
      </c>
      <c r="B96" s="23" t="s">
        <v>1239</v>
      </c>
      <c r="C96" s="20">
        <f>SUM(C97:C98)</f>
        <v>0</v>
      </c>
    </row>
    <row r="97" spans="1:3" s="66" customFormat="1" ht="17.100000000000001" customHeight="1">
      <c r="A97" s="19">
        <v>2121801</v>
      </c>
      <c r="B97" s="24" t="s">
        <v>1240</v>
      </c>
      <c r="C97" s="20">
        <v>0</v>
      </c>
    </row>
    <row r="98" spans="1:3" s="65" customFormat="1" ht="17.100000000000001" customHeight="1">
      <c r="A98" s="19">
        <v>2121899</v>
      </c>
      <c r="B98" s="24" t="s">
        <v>1241</v>
      </c>
      <c r="C98" s="20">
        <v>0</v>
      </c>
    </row>
    <row r="99" spans="1:3" s="66" customFormat="1" ht="17.100000000000001" customHeight="1">
      <c r="A99" s="19">
        <v>21219</v>
      </c>
      <c r="B99" s="23" t="s">
        <v>1612</v>
      </c>
      <c r="C99" s="20">
        <f>SUM(C100:C107)</f>
        <v>0</v>
      </c>
    </row>
    <row r="100" spans="1:3" s="66" customFormat="1" ht="17.100000000000001" customHeight="1">
      <c r="A100" s="19">
        <v>2121901</v>
      </c>
      <c r="B100" s="24" t="s">
        <v>1228</v>
      </c>
      <c r="C100" s="20">
        <v>0</v>
      </c>
    </row>
    <row r="101" spans="1:3" s="66" customFormat="1" ht="17.100000000000001" customHeight="1">
      <c r="A101" s="19">
        <v>2121902</v>
      </c>
      <c r="B101" s="24" t="s">
        <v>1229</v>
      </c>
      <c r="C101" s="20">
        <v>0</v>
      </c>
    </row>
    <row r="102" spans="1:3" s="66" customFormat="1" ht="17.100000000000001" customHeight="1">
      <c r="A102" s="19">
        <v>2121903</v>
      </c>
      <c r="B102" s="24" t="s">
        <v>1613</v>
      </c>
      <c r="C102" s="20">
        <v>0</v>
      </c>
    </row>
    <row r="103" spans="1:3" s="66" customFormat="1" ht="17.100000000000001" customHeight="1">
      <c r="A103" s="19">
        <v>2121904</v>
      </c>
      <c r="B103" s="24" t="s">
        <v>1614</v>
      </c>
      <c r="C103" s="20">
        <v>0</v>
      </c>
    </row>
    <row r="104" spans="1:3" s="66" customFormat="1" ht="17.100000000000001" customHeight="1">
      <c r="A104" s="19">
        <v>2121905</v>
      </c>
      <c r="B104" s="24" t="s">
        <v>1615</v>
      </c>
      <c r="C104" s="20">
        <v>0</v>
      </c>
    </row>
    <row r="105" spans="1:3" s="66" customFormat="1" ht="17.100000000000001" customHeight="1">
      <c r="A105" s="19">
        <v>2121906</v>
      </c>
      <c r="B105" s="24" t="s">
        <v>1616</v>
      </c>
      <c r="C105" s="20">
        <v>0</v>
      </c>
    </row>
    <row r="106" spans="1:3" s="66" customFormat="1" ht="17.100000000000001" customHeight="1">
      <c r="A106" s="19">
        <v>2121907</v>
      </c>
      <c r="B106" s="24" t="s">
        <v>1617</v>
      </c>
      <c r="C106" s="20">
        <v>0</v>
      </c>
    </row>
    <row r="107" spans="1:3" s="66" customFormat="1" ht="17.100000000000001" customHeight="1">
      <c r="A107" s="19">
        <v>2121999</v>
      </c>
      <c r="B107" s="24" t="s">
        <v>1618</v>
      </c>
      <c r="C107" s="20">
        <v>0</v>
      </c>
    </row>
    <row r="108" spans="1:3" s="66" customFormat="1" ht="17.100000000000001" customHeight="1">
      <c r="A108" s="19">
        <v>213</v>
      </c>
      <c r="B108" s="23" t="s">
        <v>30</v>
      </c>
      <c r="C108" s="20">
        <f>SUM(C109,C114,C119,C124,C127)</f>
        <v>0</v>
      </c>
    </row>
    <row r="109" spans="1:3" s="66" customFormat="1" ht="17.100000000000001" customHeight="1">
      <c r="A109" s="19">
        <v>21366</v>
      </c>
      <c r="B109" s="23" t="s">
        <v>1242</v>
      </c>
      <c r="C109" s="20">
        <f>SUM(C110:C113)</f>
        <v>0</v>
      </c>
    </row>
    <row r="110" spans="1:3" s="66" customFormat="1" ht="17.100000000000001" customHeight="1">
      <c r="A110" s="19">
        <v>2136601</v>
      </c>
      <c r="B110" s="24" t="s">
        <v>1188</v>
      </c>
      <c r="C110" s="20">
        <v>0</v>
      </c>
    </row>
    <row r="111" spans="1:3" s="66" customFormat="1" ht="17.100000000000001" customHeight="1">
      <c r="A111" s="19">
        <v>2136602</v>
      </c>
      <c r="B111" s="24" t="s">
        <v>1243</v>
      </c>
      <c r="C111" s="20">
        <v>0</v>
      </c>
    </row>
    <row r="112" spans="1:3" s="66" customFormat="1" ht="17.100000000000001" customHeight="1">
      <c r="A112" s="19">
        <v>2136603</v>
      </c>
      <c r="B112" s="24" t="s">
        <v>1244</v>
      </c>
      <c r="C112" s="20">
        <v>0</v>
      </c>
    </row>
    <row r="113" spans="1:3" s="66" customFormat="1" ht="17.100000000000001" customHeight="1">
      <c r="A113" s="19">
        <v>2136699</v>
      </c>
      <c r="B113" s="24" t="s">
        <v>1245</v>
      </c>
      <c r="C113" s="20">
        <v>0</v>
      </c>
    </row>
    <row r="114" spans="1:3" s="66" customFormat="1" ht="17.100000000000001" customHeight="1">
      <c r="A114" s="19">
        <v>21367</v>
      </c>
      <c r="B114" s="23" t="s">
        <v>1246</v>
      </c>
      <c r="C114" s="20">
        <f>SUM(C115:C118)</f>
        <v>0</v>
      </c>
    </row>
    <row r="115" spans="1:3" s="66" customFormat="1" ht="17.100000000000001" customHeight="1">
      <c r="A115" s="19">
        <v>2136701</v>
      </c>
      <c r="B115" s="24" t="s">
        <v>1188</v>
      </c>
      <c r="C115" s="20">
        <v>0</v>
      </c>
    </row>
    <row r="116" spans="1:3" s="66" customFormat="1" ht="17.100000000000001" customHeight="1">
      <c r="A116" s="19">
        <v>2136702</v>
      </c>
      <c r="B116" s="24" t="s">
        <v>1243</v>
      </c>
      <c r="C116" s="20">
        <v>0</v>
      </c>
    </row>
    <row r="117" spans="1:3" s="66" customFormat="1" ht="17.100000000000001" customHeight="1">
      <c r="A117" s="19">
        <v>2136703</v>
      </c>
      <c r="B117" s="24" t="s">
        <v>1247</v>
      </c>
      <c r="C117" s="20">
        <v>0</v>
      </c>
    </row>
    <row r="118" spans="1:3" s="66" customFormat="1" ht="17.100000000000001" customHeight="1">
      <c r="A118" s="19">
        <v>2136799</v>
      </c>
      <c r="B118" s="24" t="s">
        <v>1248</v>
      </c>
      <c r="C118" s="20">
        <v>0</v>
      </c>
    </row>
    <row r="119" spans="1:3" s="66" customFormat="1" ht="17.100000000000001" customHeight="1">
      <c r="A119" s="19">
        <v>21369</v>
      </c>
      <c r="B119" s="23" t="s">
        <v>1249</v>
      </c>
      <c r="C119" s="20">
        <f>SUM(C120:C123)</f>
        <v>0</v>
      </c>
    </row>
    <row r="120" spans="1:3" s="66" customFormat="1" ht="17.100000000000001" customHeight="1">
      <c r="A120" s="19">
        <v>2136901</v>
      </c>
      <c r="B120" s="24" t="s">
        <v>706</v>
      </c>
      <c r="C120" s="20">
        <v>0</v>
      </c>
    </row>
    <row r="121" spans="1:3" s="66" customFormat="1" ht="17.100000000000001" customHeight="1">
      <c r="A121" s="19">
        <v>2136902</v>
      </c>
      <c r="B121" s="24" t="s">
        <v>1619</v>
      </c>
      <c r="C121" s="20">
        <v>0</v>
      </c>
    </row>
    <row r="122" spans="1:3" s="65" customFormat="1" ht="17.100000000000001" customHeight="1">
      <c r="A122" s="19">
        <v>2136903</v>
      </c>
      <c r="B122" s="24" t="s">
        <v>1250</v>
      </c>
      <c r="C122" s="20">
        <v>0</v>
      </c>
    </row>
    <row r="123" spans="1:3" s="66" customFormat="1" ht="17.100000000000001" customHeight="1">
      <c r="A123" s="19">
        <v>2136999</v>
      </c>
      <c r="B123" s="24" t="s">
        <v>1251</v>
      </c>
      <c r="C123" s="20">
        <v>0</v>
      </c>
    </row>
    <row r="124" spans="1:3" s="66" customFormat="1" ht="17.100000000000001" customHeight="1">
      <c r="A124" s="19">
        <v>21370</v>
      </c>
      <c r="B124" s="23" t="s">
        <v>1252</v>
      </c>
      <c r="C124" s="20">
        <f>SUM(C125:C126)</f>
        <v>0</v>
      </c>
    </row>
    <row r="125" spans="1:3" s="66" customFormat="1" ht="17.100000000000001" customHeight="1">
      <c r="A125" s="19">
        <v>2137001</v>
      </c>
      <c r="B125" s="24" t="s">
        <v>1253</v>
      </c>
      <c r="C125" s="20">
        <v>0</v>
      </c>
    </row>
    <row r="126" spans="1:3" s="66" customFormat="1" ht="17.100000000000001" customHeight="1">
      <c r="A126" s="19">
        <v>2137099</v>
      </c>
      <c r="B126" s="24" t="s">
        <v>1254</v>
      </c>
      <c r="C126" s="20">
        <v>0</v>
      </c>
    </row>
    <row r="127" spans="1:3" s="66" customFormat="1" ht="17.100000000000001" customHeight="1">
      <c r="A127" s="19">
        <v>21371</v>
      </c>
      <c r="B127" s="23" t="s">
        <v>1255</v>
      </c>
      <c r="C127" s="20">
        <f>SUM(C128:C131)</f>
        <v>0</v>
      </c>
    </row>
    <row r="128" spans="1:3" s="66" customFormat="1" ht="17.100000000000001" customHeight="1">
      <c r="A128" s="19">
        <v>2137101</v>
      </c>
      <c r="B128" s="24" t="s">
        <v>1256</v>
      </c>
      <c r="C128" s="20">
        <v>0</v>
      </c>
    </row>
    <row r="129" spans="1:3" s="66" customFormat="1" ht="17.100000000000001" customHeight="1">
      <c r="A129" s="19">
        <v>2137102</v>
      </c>
      <c r="B129" s="24" t="s">
        <v>1257</v>
      </c>
      <c r="C129" s="20">
        <v>0</v>
      </c>
    </row>
    <row r="130" spans="1:3" s="66" customFormat="1" ht="17.100000000000001" customHeight="1">
      <c r="A130" s="19">
        <v>2137103</v>
      </c>
      <c r="B130" s="24" t="s">
        <v>1258</v>
      </c>
      <c r="C130" s="20">
        <v>0</v>
      </c>
    </row>
    <row r="131" spans="1:3" s="66" customFormat="1" ht="17.100000000000001" customHeight="1">
      <c r="A131" s="19">
        <v>2137199</v>
      </c>
      <c r="B131" s="24" t="s">
        <v>1259</v>
      </c>
      <c r="C131" s="20">
        <v>0</v>
      </c>
    </row>
    <row r="132" spans="1:3" s="66" customFormat="1" ht="17.100000000000001" customHeight="1">
      <c r="A132" s="19">
        <v>214</v>
      </c>
      <c r="B132" s="23" t="s">
        <v>31</v>
      </c>
      <c r="C132" s="20">
        <f>SUM(C133,C138,C143,C148,C157,C164,C173,C176,C179,C180)</f>
        <v>0</v>
      </c>
    </row>
    <row r="133" spans="1:3" s="66" customFormat="1" ht="17.100000000000001" customHeight="1">
      <c r="A133" s="19">
        <v>21460</v>
      </c>
      <c r="B133" s="23" t="s">
        <v>1260</v>
      </c>
      <c r="C133" s="20">
        <f>SUM(C134:C137)</f>
        <v>0</v>
      </c>
    </row>
    <row r="134" spans="1:3" s="66" customFormat="1" ht="17.100000000000001" customHeight="1">
      <c r="A134" s="19">
        <v>2146001</v>
      </c>
      <c r="B134" s="24" t="s">
        <v>735</v>
      </c>
      <c r="C134" s="20">
        <v>0</v>
      </c>
    </row>
    <row r="135" spans="1:3" s="66" customFormat="1" ht="17.100000000000001" customHeight="1">
      <c r="A135" s="19">
        <v>2146002</v>
      </c>
      <c r="B135" s="24" t="s">
        <v>736</v>
      </c>
      <c r="C135" s="20">
        <v>0</v>
      </c>
    </row>
    <row r="136" spans="1:3" s="66" customFormat="1" ht="17.100000000000001" customHeight="1">
      <c r="A136" s="19">
        <v>2146003</v>
      </c>
      <c r="B136" s="24" t="s">
        <v>1261</v>
      </c>
      <c r="C136" s="20">
        <v>0</v>
      </c>
    </row>
    <row r="137" spans="1:3" s="66" customFormat="1" ht="17.100000000000001" customHeight="1">
      <c r="A137" s="19">
        <v>2146099</v>
      </c>
      <c r="B137" s="24" t="s">
        <v>1262</v>
      </c>
      <c r="C137" s="20">
        <v>0</v>
      </c>
    </row>
    <row r="138" spans="1:3" s="66" customFormat="1" ht="17.100000000000001" customHeight="1">
      <c r="A138" s="19">
        <v>21462</v>
      </c>
      <c r="B138" s="23" t="s">
        <v>1263</v>
      </c>
      <c r="C138" s="20">
        <f>SUM(C139:C142)</f>
        <v>0</v>
      </c>
    </row>
    <row r="139" spans="1:3" s="66" customFormat="1" ht="17.100000000000001" customHeight="1">
      <c r="A139" s="19">
        <v>2146201</v>
      </c>
      <c r="B139" s="24" t="s">
        <v>1261</v>
      </c>
      <c r="C139" s="20">
        <v>0</v>
      </c>
    </row>
    <row r="140" spans="1:3" s="66" customFormat="1" ht="17.100000000000001" customHeight="1">
      <c r="A140" s="19">
        <v>2146202</v>
      </c>
      <c r="B140" s="24" t="s">
        <v>1264</v>
      </c>
      <c r="C140" s="20">
        <v>0</v>
      </c>
    </row>
    <row r="141" spans="1:3" s="66" customFormat="1" ht="17.100000000000001" customHeight="1">
      <c r="A141" s="19">
        <v>2146203</v>
      </c>
      <c r="B141" s="24" t="s">
        <v>1265</v>
      </c>
      <c r="C141" s="20">
        <v>0</v>
      </c>
    </row>
    <row r="142" spans="1:3" s="66" customFormat="1" ht="17.100000000000001" customHeight="1">
      <c r="A142" s="19">
        <v>2146299</v>
      </c>
      <c r="B142" s="24" t="s">
        <v>1266</v>
      </c>
      <c r="C142" s="20">
        <v>0</v>
      </c>
    </row>
    <row r="143" spans="1:3" s="66" customFormat="1" ht="17.100000000000001" customHeight="1">
      <c r="A143" s="19">
        <v>21463</v>
      </c>
      <c r="B143" s="23" t="s">
        <v>1267</v>
      </c>
      <c r="C143" s="20">
        <f>SUM(C144:C147)</f>
        <v>0</v>
      </c>
    </row>
    <row r="144" spans="1:3" s="66" customFormat="1" ht="17.100000000000001" customHeight="1">
      <c r="A144" s="19">
        <v>2146301</v>
      </c>
      <c r="B144" s="24" t="s">
        <v>742</v>
      </c>
      <c r="C144" s="20">
        <v>0</v>
      </c>
    </row>
    <row r="145" spans="1:3" s="66" customFormat="1" ht="17.100000000000001" customHeight="1">
      <c r="A145" s="19">
        <v>2146302</v>
      </c>
      <c r="B145" s="24" t="s">
        <v>1268</v>
      </c>
      <c r="C145" s="20">
        <v>0</v>
      </c>
    </row>
    <row r="146" spans="1:3" s="66" customFormat="1" ht="17.100000000000001" customHeight="1">
      <c r="A146" s="19">
        <v>2146303</v>
      </c>
      <c r="B146" s="24" t="s">
        <v>1269</v>
      </c>
      <c r="C146" s="20">
        <v>0</v>
      </c>
    </row>
    <row r="147" spans="1:3" s="66" customFormat="1" ht="17.100000000000001" customHeight="1">
      <c r="A147" s="19">
        <v>2146399</v>
      </c>
      <c r="B147" s="24" t="s">
        <v>1270</v>
      </c>
      <c r="C147" s="20">
        <v>0</v>
      </c>
    </row>
    <row r="148" spans="1:3" s="66" customFormat="1" ht="17.100000000000001" customHeight="1">
      <c r="A148" s="19">
        <v>21464</v>
      </c>
      <c r="B148" s="23" t="s">
        <v>1271</v>
      </c>
      <c r="C148" s="20">
        <f>SUM(C149:C156)</f>
        <v>0</v>
      </c>
    </row>
    <row r="149" spans="1:3" s="66" customFormat="1" ht="17.100000000000001" customHeight="1">
      <c r="A149" s="19">
        <v>2146401</v>
      </c>
      <c r="B149" s="24" t="s">
        <v>1272</v>
      </c>
      <c r="C149" s="20">
        <v>0</v>
      </c>
    </row>
    <row r="150" spans="1:3" s="66" customFormat="1" ht="17.100000000000001" customHeight="1">
      <c r="A150" s="19">
        <v>2146402</v>
      </c>
      <c r="B150" s="24" t="s">
        <v>1273</v>
      </c>
      <c r="C150" s="20">
        <v>0</v>
      </c>
    </row>
    <row r="151" spans="1:3" s="66" customFormat="1" ht="17.100000000000001" customHeight="1">
      <c r="A151" s="19">
        <v>2146403</v>
      </c>
      <c r="B151" s="24" t="s">
        <v>1274</v>
      </c>
      <c r="C151" s="20">
        <v>0</v>
      </c>
    </row>
    <row r="152" spans="1:3" s="66" customFormat="1" ht="17.100000000000001" customHeight="1">
      <c r="A152" s="19">
        <v>2146404</v>
      </c>
      <c r="B152" s="24" t="s">
        <v>1275</v>
      </c>
      <c r="C152" s="20">
        <v>0</v>
      </c>
    </row>
    <row r="153" spans="1:3" s="66" customFormat="1" ht="17.100000000000001" customHeight="1">
      <c r="A153" s="19">
        <v>2146405</v>
      </c>
      <c r="B153" s="24" t="s">
        <v>1276</v>
      </c>
      <c r="C153" s="20">
        <v>0</v>
      </c>
    </row>
    <row r="154" spans="1:3" s="66" customFormat="1" ht="17.100000000000001" customHeight="1">
      <c r="A154" s="19">
        <v>2146406</v>
      </c>
      <c r="B154" s="24" t="s">
        <v>1277</v>
      </c>
      <c r="C154" s="20">
        <v>0</v>
      </c>
    </row>
    <row r="155" spans="1:3" s="66" customFormat="1" ht="17.100000000000001" customHeight="1">
      <c r="A155" s="19">
        <v>2146407</v>
      </c>
      <c r="B155" s="24" t="s">
        <v>1278</v>
      </c>
      <c r="C155" s="20">
        <v>0</v>
      </c>
    </row>
    <row r="156" spans="1:3" s="66" customFormat="1" ht="17.100000000000001" customHeight="1">
      <c r="A156" s="19">
        <v>2146499</v>
      </c>
      <c r="B156" s="24" t="s">
        <v>1279</v>
      </c>
      <c r="C156" s="20">
        <v>0</v>
      </c>
    </row>
    <row r="157" spans="1:3" s="66" customFormat="1" ht="17.100000000000001" customHeight="1">
      <c r="A157" s="19">
        <v>21468</v>
      </c>
      <c r="B157" s="23" t="s">
        <v>1280</v>
      </c>
      <c r="C157" s="20">
        <f>SUM(C158:C163)</f>
        <v>0</v>
      </c>
    </row>
    <row r="158" spans="1:3" s="66" customFormat="1" ht="17.100000000000001" customHeight="1">
      <c r="A158" s="19">
        <v>2146801</v>
      </c>
      <c r="B158" s="24" t="s">
        <v>1281</v>
      </c>
      <c r="C158" s="20">
        <v>0</v>
      </c>
    </row>
    <row r="159" spans="1:3" s="66" customFormat="1" ht="17.100000000000001" customHeight="1">
      <c r="A159" s="19">
        <v>2146802</v>
      </c>
      <c r="B159" s="24" t="s">
        <v>1282</v>
      </c>
      <c r="C159" s="20">
        <v>0</v>
      </c>
    </row>
    <row r="160" spans="1:3" s="66" customFormat="1" ht="17.100000000000001" customHeight="1">
      <c r="A160" s="19">
        <v>2146803</v>
      </c>
      <c r="B160" s="24" t="s">
        <v>1283</v>
      </c>
      <c r="C160" s="20">
        <v>0</v>
      </c>
    </row>
    <row r="161" spans="1:3" s="66" customFormat="1" ht="17.100000000000001" customHeight="1">
      <c r="A161" s="19">
        <v>2146804</v>
      </c>
      <c r="B161" s="24" t="s">
        <v>1284</v>
      </c>
      <c r="C161" s="20">
        <v>0</v>
      </c>
    </row>
    <row r="162" spans="1:3" s="66" customFormat="1" ht="17.100000000000001" customHeight="1">
      <c r="A162" s="19">
        <v>2146805</v>
      </c>
      <c r="B162" s="24" t="s">
        <v>1285</v>
      </c>
      <c r="C162" s="20">
        <v>0</v>
      </c>
    </row>
    <row r="163" spans="1:3" s="66" customFormat="1" ht="17.100000000000001" customHeight="1">
      <c r="A163" s="19">
        <v>2146899</v>
      </c>
      <c r="B163" s="24" t="s">
        <v>1286</v>
      </c>
      <c r="C163" s="20">
        <v>0</v>
      </c>
    </row>
    <row r="164" spans="1:3" s="66" customFormat="1" ht="17.100000000000001" customHeight="1">
      <c r="A164" s="19">
        <v>21469</v>
      </c>
      <c r="B164" s="23" t="s">
        <v>1287</v>
      </c>
      <c r="C164" s="20">
        <f>SUM(C165:C172)</f>
        <v>0</v>
      </c>
    </row>
    <row r="165" spans="1:3" s="66" customFormat="1" ht="17.100000000000001" customHeight="1">
      <c r="A165" s="19">
        <v>2146901</v>
      </c>
      <c r="B165" s="24" t="s">
        <v>1288</v>
      </c>
      <c r="C165" s="20">
        <v>0</v>
      </c>
    </row>
    <row r="166" spans="1:3" s="66" customFormat="1" ht="17.100000000000001" customHeight="1">
      <c r="A166" s="19">
        <v>2146902</v>
      </c>
      <c r="B166" s="24" t="s">
        <v>763</v>
      </c>
      <c r="C166" s="20">
        <v>0</v>
      </c>
    </row>
    <row r="167" spans="1:3" s="66" customFormat="1" ht="17.100000000000001" customHeight="1">
      <c r="A167" s="19">
        <v>2146903</v>
      </c>
      <c r="B167" s="24" t="s">
        <v>1289</v>
      </c>
      <c r="C167" s="20">
        <v>0</v>
      </c>
    </row>
    <row r="168" spans="1:3" s="66" customFormat="1" ht="17.100000000000001" customHeight="1">
      <c r="A168" s="19">
        <v>2146904</v>
      </c>
      <c r="B168" s="24" t="s">
        <v>1290</v>
      </c>
      <c r="C168" s="20">
        <v>0</v>
      </c>
    </row>
    <row r="169" spans="1:3" s="66" customFormat="1" ht="17.100000000000001" customHeight="1">
      <c r="A169" s="19">
        <v>2146906</v>
      </c>
      <c r="B169" s="24" t="s">
        <v>1291</v>
      </c>
      <c r="C169" s="20">
        <v>0</v>
      </c>
    </row>
    <row r="170" spans="1:3" s="66" customFormat="1" ht="17.100000000000001" customHeight="1">
      <c r="A170" s="19">
        <v>2146907</v>
      </c>
      <c r="B170" s="24" t="s">
        <v>1292</v>
      </c>
      <c r="C170" s="20">
        <v>0</v>
      </c>
    </row>
    <row r="171" spans="1:3" s="66" customFormat="1" ht="17.100000000000001" customHeight="1">
      <c r="A171" s="19">
        <v>2146908</v>
      </c>
      <c r="B171" s="24" t="s">
        <v>1293</v>
      </c>
      <c r="C171" s="20">
        <v>0</v>
      </c>
    </row>
    <row r="172" spans="1:3" s="66" customFormat="1" ht="17.100000000000001" customHeight="1">
      <c r="A172" s="19">
        <v>2146999</v>
      </c>
      <c r="B172" s="24" t="s">
        <v>1294</v>
      </c>
      <c r="C172" s="20">
        <v>0</v>
      </c>
    </row>
    <row r="173" spans="1:3" s="66" customFormat="1" ht="17.100000000000001" customHeight="1">
      <c r="A173" s="19">
        <v>21470</v>
      </c>
      <c r="B173" s="23" t="s">
        <v>1295</v>
      </c>
      <c r="C173" s="20">
        <f>SUM(C174:C175)</f>
        <v>0</v>
      </c>
    </row>
    <row r="174" spans="1:3" s="65" customFormat="1" ht="17.100000000000001" customHeight="1">
      <c r="A174" s="19">
        <v>2147001</v>
      </c>
      <c r="B174" s="24" t="s">
        <v>1296</v>
      </c>
      <c r="C174" s="20">
        <v>0</v>
      </c>
    </row>
    <row r="175" spans="1:3" s="66" customFormat="1" ht="17.100000000000001" customHeight="1">
      <c r="A175" s="19">
        <v>2147099</v>
      </c>
      <c r="B175" s="24" t="s">
        <v>1297</v>
      </c>
      <c r="C175" s="20">
        <v>0</v>
      </c>
    </row>
    <row r="176" spans="1:3" s="66" customFormat="1" ht="17.100000000000001" customHeight="1">
      <c r="A176" s="19">
        <v>21471</v>
      </c>
      <c r="B176" s="23" t="s">
        <v>1298</v>
      </c>
      <c r="C176" s="20">
        <f>SUM(C177:C178)</f>
        <v>0</v>
      </c>
    </row>
    <row r="177" spans="1:3" s="66" customFormat="1" ht="17.100000000000001" customHeight="1">
      <c r="A177" s="19">
        <v>2147101</v>
      </c>
      <c r="B177" s="24" t="s">
        <v>1296</v>
      </c>
      <c r="C177" s="20">
        <v>0</v>
      </c>
    </row>
    <row r="178" spans="1:3" s="66" customFormat="1" ht="17.100000000000001" customHeight="1">
      <c r="A178" s="19">
        <v>2147199</v>
      </c>
      <c r="B178" s="24" t="s">
        <v>1299</v>
      </c>
      <c r="C178" s="20">
        <v>0</v>
      </c>
    </row>
    <row r="179" spans="1:3" s="65" customFormat="1" ht="17.100000000000001" customHeight="1">
      <c r="A179" s="19">
        <v>21472</v>
      </c>
      <c r="B179" s="23" t="s">
        <v>1300</v>
      </c>
      <c r="C179" s="20">
        <v>0</v>
      </c>
    </row>
    <row r="180" spans="1:3" s="66" customFormat="1" ht="17.100000000000001" customHeight="1">
      <c r="A180" s="19">
        <v>21473</v>
      </c>
      <c r="B180" s="23" t="s">
        <v>1301</v>
      </c>
      <c r="C180" s="20">
        <f>SUM(C181:C183)</f>
        <v>0</v>
      </c>
    </row>
    <row r="181" spans="1:3" s="66" customFormat="1" ht="17.100000000000001" customHeight="1">
      <c r="A181" s="19">
        <v>2147301</v>
      </c>
      <c r="B181" s="24" t="s">
        <v>1302</v>
      </c>
      <c r="C181" s="20">
        <v>0</v>
      </c>
    </row>
    <row r="182" spans="1:3" s="66" customFormat="1" ht="17.100000000000001" customHeight="1">
      <c r="A182" s="19">
        <v>2147303</v>
      </c>
      <c r="B182" s="24" t="s">
        <v>1303</v>
      </c>
      <c r="C182" s="20">
        <v>0</v>
      </c>
    </row>
    <row r="183" spans="1:3" s="65" customFormat="1" ht="17.100000000000001" customHeight="1">
      <c r="A183" s="19">
        <v>2147399</v>
      </c>
      <c r="B183" s="24" t="s">
        <v>1304</v>
      </c>
      <c r="C183" s="20">
        <v>0</v>
      </c>
    </row>
    <row r="184" spans="1:3" s="66" customFormat="1" ht="17.100000000000001" customHeight="1">
      <c r="A184" s="19">
        <v>215</v>
      </c>
      <c r="B184" s="23" t="s">
        <v>1543</v>
      </c>
      <c r="C184" s="20">
        <f>C185</f>
        <v>0</v>
      </c>
    </row>
    <row r="185" spans="1:3" s="66" customFormat="1" ht="17.100000000000001" customHeight="1">
      <c r="A185" s="19">
        <v>21562</v>
      </c>
      <c r="B185" s="23" t="s">
        <v>1305</v>
      </c>
      <c r="C185" s="20">
        <f>SUM(C186:C188)</f>
        <v>0</v>
      </c>
    </row>
    <row r="186" spans="1:3" s="66" customFormat="1" ht="17.100000000000001" customHeight="1">
      <c r="A186" s="19">
        <v>2156201</v>
      </c>
      <c r="B186" s="24" t="s">
        <v>1306</v>
      </c>
      <c r="C186" s="20">
        <v>0</v>
      </c>
    </row>
    <row r="187" spans="1:3" s="66" customFormat="1" ht="17.100000000000001" customHeight="1">
      <c r="A187" s="19">
        <v>2156202</v>
      </c>
      <c r="B187" s="24" t="s">
        <v>1307</v>
      </c>
      <c r="C187" s="20">
        <v>0</v>
      </c>
    </row>
    <row r="188" spans="1:3" s="66" customFormat="1" ht="17.100000000000001" customHeight="1">
      <c r="A188" s="19">
        <v>2156299</v>
      </c>
      <c r="B188" s="24" t="s">
        <v>1308</v>
      </c>
      <c r="C188" s="20">
        <v>0</v>
      </c>
    </row>
    <row r="189" spans="1:3" s="66" customFormat="1" ht="17.100000000000001" customHeight="1">
      <c r="A189" s="19">
        <v>217</v>
      </c>
      <c r="B189" s="23" t="s">
        <v>835</v>
      </c>
      <c r="C189" s="20">
        <f>C190</f>
        <v>0</v>
      </c>
    </row>
    <row r="190" spans="1:3" s="66" customFormat="1" ht="17.100000000000001" customHeight="1">
      <c r="A190" s="19">
        <v>21704</v>
      </c>
      <c r="B190" s="23" t="s">
        <v>855</v>
      </c>
      <c r="C190" s="20">
        <f>SUM(C191:C192)</f>
        <v>0</v>
      </c>
    </row>
    <row r="191" spans="1:3" s="66" customFormat="1" ht="17.100000000000001" customHeight="1">
      <c r="A191" s="19">
        <v>2170402</v>
      </c>
      <c r="B191" s="24" t="s">
        <v>1309</v>
      </c>
      <c r="C191" s="20">
        <v>0</v>
      </c>
    </row>
    <row r="192" spans="1:3" s="66" customFormat="1" ht="17.100000000000001" customHeight="1">
      <c r="A192" s="19">
        <v>2170403</v>
      </c>
      <c r="B192" s="24" t="s">
        <v>1310</v>
      </c>
      <c r="C192" s="20">
        <v>0</v>
      </c>
    </row>
    <row r="193" spans="1:3" s="66" customFormat="1" ht="17.100000000000001" customHeight="1">
      <c r="A193" s="19">
        <v>229</v>
      </c>
      <c r="B193" s="23" t="s">
        <v>32</v>
      </c>
      <c r="C193" s="20">
        <f>SUM(C194,C198,C207:C208)</f>
        <v>71000</v>
      </c>
    </row>
    <row r="194" spans="1:3" s="66" customFormat="1" ht="17.100000000000001" customHeight="1">
      <c r="A194" s="19">
        <v>22904</v>
      </c>
      <c r="B194" s="23" t="s">
        <v>1311</v>
      </c>
      <c r="C194" s="20">
        <f>SUM(C195:C197)</f>
        <v>71000</v>
      </c>
    </row>
    <row r="195" spans="1:3" s="66" customFormat="1" ht="17.100000000000001" customHeight="1">
      <c r="A195" s="19">
        <v>2290401</v>
      </c>
      <c r="B195" s="24" t="s">
        <v>1312</v>
      </c>
      <c r="C195" s="20">
        <v>0</v>
      </c>
    </row>
    <row r="196" spans="1:3" s="66" customFormat="1" ht="17.100000000000001" customHeight="1">
      <c r="A196" s="19">
        <v>2290402</v>
      </c>
      <c r="B196" s="24" t="s">
        <v>1313</v>
      </c>
      <c r="C196" s="20">
        <v>71000</v>
      </c>
    </row>
    <row r="197" spans="1:3" s="66" customFormat="1" ht="17.100000000000001" customHeight="1">
      <c r="A197" s="19">
        <v>2290403</v>
      </c>
      <c r="B197" s="24" t="s">
        <v>1314</v>
      </c>
      <c r="C197" s="20">
        <v>0</v>
      </c>
    </row>
    <row r="198" spans="1:3" s="66" customFormat="1" ht="17.100000000000001" customHeight="1">
      <c r="A198" s="19">
        <v>22908</v>
      </c>
      <c r="B198" s="23" t="s">
        <v>1315</v>
      </c>
      <c r="C198" s="20">
        <f>SUM(C199:C206)</f>
        <v>0</v>
      </c>
    </row>
    <row r="199" spans="1:3" s="66" customFormat="1" ht="17.100000000000001" customHeight="1">
      <c r="A199" s="19">
        <v>2290802</v>
      </c>
      <c r="B199" s="24" t="s">
        <v>1316</v>
      </c>
      <c r="C199" s="20">
        <v>0</v>
      </c>
    </row>
    <row r="200" spans="1:3" s="66" customFormat="1" ht="17.100000000000001" customHeight="1">
      <c r="A200" s="19">
        <v>2290803</v>
      </c>
      <c r="B200" s="24" t="s">
        <v>1317</v>
      </c>
      <c r="C200" s="20">
        <v>0</v>
      </c>
    </row>
    <row r="201" spans="1:3" s="66" customFormat="1" ht="17.100000000000001" customHeight="1">
      <c r="A201" s="19">
        <v>2290804</v>
      </c>
      <c r="B201" s="24" t="s">
        <v>1318</v>
      </c>
      <c r="C201" s="20">
        <v>0</v>
      </c>
    </row>
    <row r="202" spans="1:3" s="66" customFormat="1" ht="17.100000000000001" customHeight="1">
      <c r="A202" s="19">
        <v>2290805</v>
      </c>
      <c r="B202" s="24" t="s">
        <v>1319</v>
      </c>
      <c r="C202" s="20">
        <v>0</v>
      </c>
    </row>
    <row r="203" spans="1:3" s="66" customFormat="1" ht="17.100000000000001" customHeight="1">
      <c r="A203" s="19">
        <v>2290806</v>
      </c>
      <c r="B203" s="24" t="s">
        <v>1320</v>
      </c>
      <c r="C203" s="20">
        <v>0</v>
      </c>
    </row>
    <row r="204" spans="1:3" s="66" customFormat="1" ht="17.100000000000001" customHeight="1">
      <c r="A204" s="19">
        <v>2290807</v>
      </c>
      <c r="B204" s="24" t="s">
        <v>1321</v>
      </c>
      <c r="C204" s="20">
        <v>0</v>
      </c>
    </row>
    <row r="205" spans="1:3" s="66" customFormat="1" ht="17.100000000000001" customHeight="1">
      <c r="A205" s="19">
        <v>2290808</v>
      </c>
      <c r="B205" s="24" t="s">
        <v>1322</v>
      </c>
      <c r="C205" s="20">
        <v>0</v>
      </c>
    </row>
    <row r="206" spans="1:3" s="66" customFormat="1" ht="17.100000000000001" customHeight="1">
      <c r="A206" s="19">
        <v>2290899</v>
      </c>
      <c r="B206" s="24" t="s">
        <v>1323</v>
      </c>
      <c r="C206" s="20">
        <v>0</v>
      </c>
    </row>
    <row r="207" spans="1:3" s="66" customFormat="1" ht="17.100000000000001" customHeight="1">
      <c r="A207" s="19">
        <v>22909</v>
      </c>
      <c r="B207" s="23" t="s">
        <v>1697</v>
      </c>
      <c r="C207" s="20">
        <v>0</v>
      </c>
    </row>
    <row r="208" spans="1:3" s="66" customFormat="1" ht="17.100000000000001" customHeight="1">
      <c r="A208" s="19">
        <v>22960</v>
      </c>
      <c r="B208" s="23" t="s">
        <v>1324</v>
      </c>
      <c r="C208" s="20">
        <f>SUM(C209:C219)</f>
        <v>0</v>
      </c>
    </row>
    <row r="209" spans="1:3" s="65" customFormat="1" ht="17.100000000000001" customHeight="1">
      <c r="A209" s="19">
        <v>2296001</v>
      </c>
      <c r="B209" s="24" t="s">
        <v>1325</v>
      </c>
      <c r="C209" s="20">
        <v>0</v>
      </c>
    </row>
    <row r="210" spans="1:3" s="66" customFormat="1" ht="17.100000000000001" customHeight="1">
      <c r="A210" s="19">
        <v>2296002</v>
      </c>
      <c r="B210" s="24" t="s">
        <v>1326</v>
      </c>
      <c r="C210" s="20">
        <v>0</v>
      </c>
    </row>
    <row r="211" spans="1:3" s="66" customFormat="1" ht="17.100000000000001" customHeight="1">
      <c r="A211" s="19">
        <v>2296003</v>
      </c>
      <c r="B211" s="24" t="s">
        <v>1327</v>
      </c>
      <c r="C211" s="20">
        <v>0</v>
      </c>
    </row>
    <row r="212" spans="1:3" s="66" customFormat="1" ht="17.100000000000001" customHeight="1">
      <c r="A212" s="19">
        <v>2296004</v>
      </c>
      <c r="B212" s="24" t="s">
        <v>1328</v>
      </c>
      <c r="C212" s="20">
        <v>0</v>
      </c>
    </row>
    <row r="213" spans="1:3" s="66" customFormat="1" ht="17.100000000000001" customHeight="1">
      <c r="A213" s="19">
        <v>2296005</v>
      </c>
      <c r="B213" s="24" t="s">
        <v>1329</v>
      </c>
      <c r="C213" s="20">
        <v>0</v>
      </c>
    </row>
    <row r="214" spans="1:3" s="66" customFormat="1" ht="17.100000000000001" customHeight="1">
      <c r="A214" s="19">
        <v>2296006</v>
      </c>
      <c r="B214" s="24" t="s">
        <v>1330</v>
      </c>
      <c r="C214" s="20">
        <v>0</v>
      </c>
    </row>
    <row r="215" spans="1:3" s="66" customFormat="1" ht="17.100000000000001" customHeight="1">
      <c r="A215" s="19">
        <v>2296010</v>
      </c>
      <c r="B215" s="24" t="s">
        <v>1331</v>
      </c>
      <c r="C215" s="20">
        <v>0</v>
      </c>
    </row>
    <row r="216" spans="1:3" s="66" customFormat="1" ht="17.100000000000001" customHeight="1">
      <c r="A216" s="19">
        <v>2296011</v>
      </c>
      <c r="B216" s="24" t="s">
        <v>1332</v>
      </c>
      <c r="C216" s="20">
        <v>0</v>
      </c>
    </row>
    <row r="217" spans="1:3" s="66" customFormat="1" ht="17.100000000000001" customHeight="1">
      <c r="A217" s="19">
        <v>2296012</v>
      </c>
      <c r="B217" s="24" t="s">
        <v>1333</v>
      </c>
      <c r="C217" s="20">
        <v>0</v>
      </c>
    </row>
    <row r="218" spans="1:3" s="66" customFormat="1" ht="17.100000000000001" customHeight="1">
      <c r="A218" s="19">
        <v>2296013</v>
      </c>
      <c r="B218" s="24" t="s">
        <v>1334</v>
      </c>
      <c r="C218" s="20">
        <v>0</v>
      </c>
    </row>
    <row r="219" spans="1:3" s="66" customFormat="1" ht="17.100000000000001" customHeight="1">
      <c r="A219" s="19">
        <v>2296099</v>
      </c>
      <c r="B219" s="24" t="s">
        <v>1335</v>
      </c>
      <c r="C219" s="20">
        <v>0</v>
      </c>
    </row>
    <row r="220" spans="1:3" s="66" customFormat="1" ht="17.100000000000001" customHeight="1">
      <c r="A220" s="19">
        <v>232</v>
      </c>
      <c r="B220" s="23" t="s">
        <v>33</v>
      </c>
      <c r="C220" s="20">
        <f>C221</f>
        <v>5896</v>
      </c>
    </row>
    <row r="221" spans="1:3" s="66" customFormat="1" ht="17.100000000000001" customHeight="1">
      <c r="A221" s="19">
        <v>23204</v>
      </c>
      <c r="B221" s="23" t="s">
        <v>1336</v>
      </c>
      <c r="C221" s="20">
        <f>SUM(C222:C237)</f>
        <v>5896</v>
      </c>
    </row>
    <row r="222" spans="1:3" s="66" customFormat="1" ht="17.100000000000001" customHeight="1">
      <c r="A222" s="19">
        <v>2320401</v>
      </c>
      <c r="B222" s="24" t="s">
        <v>1337</v>
      </c>
      <c r="C222" s="20">
        <v>0</v>
      </c>
    </row>
    <row r="223" spans="1:3" s="66" customFormat="1" ht="17.100000000000001" customHeight="1">
      <c r="A223" s="19">
        <v>2320402</v>
      </c>
      <c r="B223" s="24" t="s">
        <v>1338</v>
      </c>
      <c r="C223" s="20">
        <v>0</v>
      </c>
    </row>
    <row r="224" spans="1:3" s="66" customFormat="1" ht="17.100000000000001" customHeight="1">
      <c r="A224" s="19">
        <v>2320405</v>
      </c>
      <c r="B224" s="24" t="s">
        <v>1339</v>
      </c>
      <c r="C224" s="20">
        <v>0</v>
      </c>
    </row>
    <row r="225" spans="1:3" s="66" customFormat="1" ht="17.100000000000001" customHeight="1">
      <c r="A225" s="19">
        <v>2320411</v>
      </c>
      <c r="B225" s="24" t="s">
        <v>1340</v>
      </c>
      <c r="C225" s="20">
        <v>0</v>
      </c>
    </row>
    <row r="226" spans="1:3" s="66" customFormat="1" ht="17.100000000000001" customHeight="1">
      <c r="A226" s="19">
        <v>2320413</v>
      </c>
      <c r="B226" s="24" t="s">
        <v>1341</v>
      </c>
      <c r="C226" s="20">
        <v>0</v>
      </c>
    </row>
    <row r="227" spans="1:3" s="66" customFormat="1" ht="17.100000000000001" customHeight="1">
      <c r="A227" s="19">
        <v>2320414</v>
      </c>
      <c r="B227" s="24" t="s">
        <v>1342</v>
      </c>
      <c r="C227" s="20">
        <v>0</v>
      </c>
    </row>
    <row r="228" spans="1:3" s="65" customFormat="1" ht="17.100000000000001" customHeight="1">
      <c r="A228" s="19">
        <v>2320416</v>
      </c>
      <c r="B228" s="24" t="s">
        <v>1343</v>
      </c>
      <c r="C228" s="20">
        <v>0</v>
      </c>
    </row>
    <row r="229" spans="1:3" s="66" customFormat="1" ht="17.100000000000001" customHeight="1">
      <c r="A229" s="19">
        <v>2320417</v>
      </c>
      <c r="B229" s="24" t="s">
        <v>1344</v>
      </c>
      <c r="C229" s="20">
        <v>0</v>
      </c>
    </row>
    <row r="230" spans="1:3" s="66" customFormat="1" ht="17.100000000000001" customHeight="1">
      <c r="A230" s="19">
        <v>2320418</v>
      </c>
      <c r="B230" s="24" t="s">
        <v>1345</v>
      </c>
      <c r="C230" s="20">
        <v>0</v>
      </c>
    </row>
    <row r="231" spans="1:3" s="66" customFormat="1" ht="17.100000000000001" customHeight="1">
      <c r="A231" s="19">
        <v>2320419</v>
      </c>
      <c r="B231" s="24" t="s">
        <v>1346</v>
      </c>
      <c r="C231" s="20">
        <v>0</v>
      </c>
    </row>
    <row r="232" spans="1:3" s="66" customFormat="1" ht="17.100000000000001" customHeight="1">
      <c r="A232" s="19">
        <v>2320420</v>
      </c>
      <c r="B232" s="24" t="s">
        <v>1347</v>
      </c>
      <c r="C232" s="20">
        <v>0</v>
      </c>
    </row>
    <row r="233" spans="1:3" s="66" customFormat="1" ht="17.100000000000001" customHeight="1">
      <c r="A233" s="19">
        <v>2320431</v>
      </c>
      <c r="B233" s="24" t="s">
        <v>1348</v>
      </c>
      <c r="C233" s="20">
        <v>0</v>
      </c>
    </row>
    <row r="234" spans="1:3" s="66" customFormat="1" ht="17.100000000000001" customHeight="1">
      <c r="A234" s="19">
        <v>2320432</v>
      </c>
      <c r="B234" s="24" t="s">
        <v>1349</v>
      </c>
      <c r="C234" s="20">
        <v>0</v>
      </c>
    </row>
    <row r="235" spans="1:3" s="66" customFormat="1" ht="17.100000000000001" customHeight="1">
      <c r="A235" s="19">
        <v>2320433</v>
      </c>
      <c r="B235" s="24" t="s">
        <v>1350</v>
      </c>
      <c r="C235" s="20">
        <v>0</v>
      </c>
    </row>
    <row r="236" spans="1:3" s="66" customFormat="1" ht="17.100000000000001" customHeight="1">
      <c r="A236" s="19">
        <v>2320498</v>
      </c>
      <c r="B236" s="24" t="s">
        <v>1351</v>
      </c>
      <c r="C236" s="20">
        <v>5896</v>
      </c>
    </row>
    <row r="237" spans="1:3" s="66" customFormat="1" ht="17.100000000000001" customHeight="1">
      <c r="A237" s="19">
        <v>2320499</v>
      </c>
      <c r="B237" s="24" t="s">
        <v>1352</v>
      </c>
      <c r="C237" s="20">
        <v>0</v>
      </c>
    </row>
    <row r="238" spans="1:3" s="66" customFormat="1" ht="17.100000000000001" customHeight="1">
      <c r="A238" s="19">
        <v>233</v>
      </c>
      <c r="B238" s="23" t="s">
        <v>991</v>
      </c>
      <c r="C238" s="20">
        <f>C239</f>
        <v>0</v>
      </c>
    </row>
    <row r="239" spans="1:3" s="66" customFormat="1" ht="17.100000000000001" customHeight="1">
      <c r="A239" s="19">
        <v>23304</v>
      </c>
      <c r="B239" s="23" t="s">
        <v>1353</v>
      </c>
      <c r="C239" s="20">
        <f>SUM(C240:C255)</f>
        <v>0</v>
      </c>
    </row>
    <row r="240" spans="1:3" s="66" customFormat="1" ht="17.100000000000001" customHeight="1">
      <c r="A240" s="19">
        <v>2330401</v>
      </c>
      <c r="B240" s="24" t="s">
        <v>1354</v>
      </c>
      <c r="C240" s="20">
        <v>0</v>
      </c>
    </row>
    <row r="241" spans="1:3" s="66" customFormat="1" ht="17.100000000000001" customHeight="1">
      <c r="A241" s="19">
        <v>2330402</v>
      </c>
      <c r="B241" s="24" t="s">
        <v>1355</v>
      </c>
      <c r="C241" s="20">
        <v>0</v>
      </c>
    </row>
    <row r="242" spans="1:3" s="66" customFormat="1" ht="17.100000000000001" customHeight="1">
      <c r="A242" s="19">
        <v>2330405</v>
      </c>
      <c r="B242" s="24" t="s">
        <v>1356</v>
      </c>
      <c r="C242" s="20">
        <v>0</v>
      </c>
    </row>
    <row r="243" spans="1:3" s="66" customFormat="1" ht="17.100000000000001" customHeight="1">
      <c r="A243" s="19">
        <v>2330411</v>
      </c>
      <c r="B243" s="24" t="s">
        <v>1357</v>
      </c>
      <c r="C243" s="20">
        <v>0</v>
      </c>
    </row>
    <row r="244" spans="1:3" s="66" customFormat="1" ht="17.100000000000001" customHeight="1">
      <c r="A244" s="19">
        <v>2330413</v>
      </c>
      <c r="B244" s="24" t="s">
        <v>1358</v>
      </c>
      <c r="C244" s="20">
        <v>0</v>
      </c>
    </row>
    <row r="245" spans="1:3" s="66" customFormat="1" ht="17.100000000000001" customHeight="1">
      <c r="A245" s="19">
        <v>2330414</v>
      </c>
      <c r="B245" s="24" t="s">
        <v>1359</v>
      </c>
      <c r="C245" s="20">
        <v>0</v>
      </c>
    </row>
    <row r="246" spans="1:3" s="66" customFormat="1" ht="17.100000000000001" customHeight="1">
      <c r="A246" s="19">
        <v>2330416</v>
      </c>
      <c r="B246" s="24" t="s">
        <v>1360</v>
      </c>
      <c r="C246" s="20">
        <v>0</v>
      </c>
    </row>
    <row r="247" spans="1:3" ht="17.100000000000001" customHeight="1">
      <c r="A247" s="19">
        <v>2330417</v>
      </c>
      <c r="B247" s="24" t="s">
        <v>1361</v>
      </c>
      <c r="C247" s="20">
        <v>0</v>
      </c>
    </row>
    <row r="248" spans="1:3" ht="17.100000000000001" customHeight="1">
      <c r="A248" s="19">
        <v>2330418</v>
      </c>
      <c r="B248" s="24" t="s">
        <v>1362</v>
      </c>
      <c r="C248" s="20">
        <v>0</v>
      </c>
    </row>
    <row r="249" spans="1:3" ht="17.100000000000001" customHeight="1">
      <c r="A249" s="19">
        <v>2330419</v>
      </c>
      <c r="B249" s="24" t="s">
        <v>1363</v>
      </c>
      <c r="C249" s="20">
        <v>0</v>
      </c>
    </row>
    <row r="250" spans="1:3" ht="17.100000000000001" customHeight="1">
      <c r="A250" s="19">
        <v>2330420</v>
      </c>
      <c r="B250" s="24" t="s">
        <v>1364</v>
      </c>
      <c r="C250" s="20">
        <v>0</v>
      </c>
    </row>
    <row r="251" spans="1:3" ht="17.100000000000001" customHeight="1">
      <c r="A251" s="19">
        <v>2330431</v>
      </c>
      <c r="B251" s="24" t="s">
        <v>1365</v>
      </c>
      <c r="C251" s="20">
        <v>0</v>
      </c>
    </row>
    <row r="252" spans="1:3" ht="17.100000000000001" customHeight="1">
      <c r="A252" s="19">
        <v>2330432</v>
      </c>
      <c r="B252" s="24" t="s">
        <v>1366</v>
      </c>
      <c r="C252" s="20">
        <v>0</v>
      </c>
    </row>
    <row r="253" spans="1:3" ht="17.100000000000001" customHeight="1">
      <c r="A253" s="19">
        <v>2330433</v>
      </c>
      <c r="B253" s="24" t="s">
        <v>1367</v>
      </c>
      <c r="C253" s="20">
        <v>0</v>
      </c>
    </row>
    <row r="254" spans="1:3" ht="17.100000000000001" customHeight="1">
      <c r="A254" s="19">
        <v>2330498</v>
      </c>
      <c r="B254" s="24" t="s">
        <v>1368</v>
      </c>
      <c r="C254" s="20">
        <v>0</v>
      </c>
    </row>
    <row r="255" spans="1:3" ht="17.100000000000001" customHeight="1">
      <c r="A255" s="19">
        <v>2330499</v>
      </c>
      <c r="B255" s="24" t="s">
        <v>1369</v>
      </c>
      <c r="C255" s="20">
        <v>0</v>
      </c>
    </row>
    <row r="256" spans="1:3" ht="17.100000000000001" customHeight="1">
      <c r="A256" s="19">
        <v>234</v>
      </c>
      <c r="B256" s="22" t="s">
        <v>1606</v>
      </c>
      <c r="C256" s="20">
        <f>SUM(C257,C270)</f>
        <v>0</v>
      </c>
    </row>
    <row r="257" spans="1:3" ht="17.100000000000001" customHeight="1">
      <c r="A257" s="19">
        <v>23401</v>
      </c>
      <c r="B257" s="22" t="s">
        <v>1577</v>
      </c>
      <c r="C257" s="20">
        <f>SUM(C258:C269)</f>
        <v>0</v>
      </c>
    </row>
    <row r="258" spans="1:3" ht="17.100000000000001" customHeight="1">
      <c r="A258" s="19">
        <v>2340101</v>
      </c>
      <c r="B258" s="19" t="s">
        <v>1620</v>
      </c>
      <c r="C258" s="20">
        <v>0</v>
      </c>
    </row>
    <row r="259" spans="1:3" ht="17.100000000000001" customHeight="1">
      <c r="A259" s="19">
        <v>2340102</v>
      </c>
      <c r="B259" s="19" t="s">
        <v>1621</v>
      </c>
      <c r="C259" s="20">
        <v>0</v>
      </c>
    </row>
    <row r="260" spans="1:3" ht="17.100000000000001" customHeight="1">
      <c r="A260" s="19">
        <v>2340103</v>
      </c>
      <c r="B260" s="19" t="s">
        <v>1622</v>
      </c>
      <c r="C260" s="20">
        <v>0</v>
      </c>
    </row>
    <row r="261" spans="1:3" ht="17.100000000000001" customHeight="1">
      <c r="A261" s="19">
        <v>2340104</v>
      </c>
      <c r="B261" s="19" t="s">
        <v>1623</v>
      </c>
      <c r="C261" s="20">
        <v>0</v>
      </c>
    </row>
    <row r="262" spans="1:3" ht="17.100000000000001" customHeight="1">
      <c r="A262" s="19">
        <v>2340105</v>
      </c>
      <c r="B262" s="19" t="s">
        <v>1624</v>
      </c>
      <c r="C262" s="20">
        <v>0</v>
      </c>
    </row>
    <row r="263" spans="1:3" ht="17.100000000000001" customHeight="1">
      <c r="A263" s="19">
        <v>2340106</v>
      </c>
      <c r="B263" s="19" t="s">
        <v>1625</v>
      </c>
      <c r="C263" s="20">
        <v>0</v>
      </c>
    </row>
    <row r="264" spans="1:3" ht="17.100000000000001" customHeight="1">
      <c r="A264" s="19">
        <v>2340107</v>
      </c>
      <c r="B264" s="19" t="s">
        <v>1626</v>
      </c>
      <c r="C264" s="20">
        <v>0</v>
      </c>
    </row>
    <row r="265" spans="1:3" ht="17.100000000000001" customHeight="1">
      <c r="A265" s="19">
        <v>2340108</v>
      </c>
      <c r="B265" s="19" t="s">
        <v>1627</v>
      </c>
      <c r="C265" s="20">
        <v>0</v>
      </c>
    </row>
    <row r="266" spans="1:3" ht="17.100000000000001" customHeight="1">
      <c r="A266" s="19">
        <v>2340109</v>
      </c>
      <c r="B266" s="19" t="s">
        <v>1628</v>
      </c>
      <c r="C266" s="20">
        <v>0</v>
      </c>
    </row>
    <row r="267" spans="1:3" ht="17.100000000000001" customHeight="1">
      <c r="A267" s="19">
        <v>2340110</v>
      </c>
      <c r="B267" s="19" t="s">
        <v>1629</v>
      </c>
      <c r="C267" s="20">
        <v>0</v>
      </c>
    </row>
    <row r="268" spans="1:3" ht="17.100000000000001" customHeight="1">
      <c r="A268" s="19">
        <v>2340111</v>
      </c>
      <c r="B268" s="19" t="s">
        <v>1630</v>
      </c>
      <c r="C268" s="20">
        <v>0</v>
      </c>
    </row>
    <row r="269" spans="1:3" ht="17.100000000000001" customHeight="1">
      <c r="A269" s="19">
        <v>2340199</v>
      </c>
      <c r="B269" s="19" t="s">
        <v>1631</v>
      </c>
      <c r="C269" s="20">
        <v>0</v>
      </c>
    </row>
    <row r="270" spans="1:3" ht="17.100000000000001" customHeight="1">
      <c r="A270" s="19">
        <v>23402</v>
      </c>
      <c r="B270" s="22" t="s">
        <v>1632</v>
      </c>
      <c r="C270" s="20">
        <f>SUM(C271:C276)</f>
        <v>0</v>
      </c>
    </row>
    <row r="271" spans="1:3" ht="17.100000000000001" customHeight="1">
      <c r="A271" s="19">
        <v>2340201</v>
      </c>
      <c r="B271" s="19" t="s">
        <v>1544</v>
      </c>
      <c r="C271" s="20">
        <v>0</v>
      </c>
    </row>
    <row r="272" spans="1:3" ht="17.100000000000001" customHeight="1">
      <c r="A272" s="19">
        <v>2340202</v>
      </c>
      <c r="B272" s="19" t="s">
        <v>1547</v>
      </c>
      <c r="C272" s="20">
        <v>0</v>
      </c>
    </row>
    <row r="273" spans="1:3" ht="17.100000000000001" customHeight="1">
      <c r="A273" s="19">
        <v>2340203</v>
      </c>
      <c r="B273" s="19" t="s">
        <v>725</v>
      </c>
      <c r="C273" s="20">
        <v>0</v>
      </c>
    </row>
    <row r="274" spans="1:3" ht="17.100000000000001" customHeight="1">
      <c r="A274" s="19">
        <v>2340204</v>
      </c>
      <c r="B274" s="19" t="s">
        <v>1633</v>
      </c>
      <c r="C274" s="20">
        <v>0</v>
      </c>
    </row>
    <row r="275" spans="1:3" ht="17.100000000000001" customHeight="1">
      <c r="A275" s="19">
        <v>2340205</v>
      </c>
      <c r="B275" s="19" t="s">
        <v>1634</v>
      </c>
      <c r="C275" s="20">
        <v>0</v>
      </c>
    </row>
    <row r="276" spans="1:3" ht="17.100000000000001" customHeight="1">
      <c r="A276" s="19">
        <v>2340299</v>
      </c>
      <c r="B276" s="19" t="s">
        <v>1635</v>
      </c>
      <c r="C276" s="20">
        <v>0</v>
      </c>
    </row>
  </sheetData>
  <autoFilter ref="A4:C276"/>
  <mergeCells count="1">
    <mergeCell ref="A2:C2"/>
  </mergeCells>
  <phoneticPr fontId="3" type="noConversion"/>
  <printOptions horizontalCentered="1"/>
  <pageMargins left="0.15748031496062992" right="0.15748031496062992" top="0.59055118110236227" bottom="0.39370078740157483" header="0.31496062992125984" footer="0"/>
  <pageSetup paperSize="9" orientation="portrait" r:id="rId1"/>
  <headerFooter>
    <oddFooter>第 &amp;P 页，共 &amp;N 页</oddFooter>
  </headerFooter>
</worksheet>
</file>

<file path=xl/worksheets/sheet13.xml><?xml version="1.0" encoding="utf-8"?>
<worksheet xmlns="http://schemas.openxmlformats.org/spreadsheetml/2006/main" xmlns:r="http://schemas.openxmlformats.org/officeDocument/2006/relationships">
  <dimension ref="A1:C11"/>
  <sheetViews>
    <sheetView workbookViewId="0">
      <selection activeCell="A2" sqref="A2:C2"/>
    </sheetView>
  </sheetViews>
  <sheetFormatPr defaultRowHeight="13.5"/>
  <cols>
    <col min="1" max="1" width="15.625" style="28" customWidth="1"/>
    <col min="2" max="2" width="50.625" style="28" customWidth="1"/>
    <col min="3" max="3" width="25.625" style="28" customWidth="1"/>
    <col min="4" max="16384" width="9" style="28"/>
  </cols>
  <sheetData>
    <row r="1" spans="1:3" ht="21" customHeight="1">
      <c r="A1" s="1" t="s">
        <v>1790</v>
      </c>
      <c r="B1" s="1"/>
    </row>
    <row r="2" spans="1:3" ht="35.1" customHeight="1">
      <c r="A2" s="173" t="s">
        <v>1804</v>
      </c>
      <c r="B2" s="173"/>
      <c r="C2" s="173"/>
    </row>
    <row r="3" spans="1:3" ht="24.95" customHeight="1">
      <c r="C3" s="2" t="s">
        <v>16</v>
      </c>
    </row>
    <row r="4" spans="1:3" ht="30" customHeight="1">
      <c r="A4" s="115" t="s">
        <v>1686</v>
      </c>
      <c r="B4" s="115" t="s">
        <v>66</v>
      </c>
      <c r="C4" s="115" t="s">
        <v>1687</v>
      </c>
    </row>
    <row r="5" spans="1:3" ht="30" customHeight="1">
      <c r="A5" s="6">
        <v>207</v>
      </c>
      <c r="B5" s="6" t="s">
        <v>27</v>
      </c>
      <c r="C5" s="6">
        <v>476</v>
      </c>
    </row>
    <row r="6" spans="1:3" ht="30" customHeight="1">
      <c r="A6" s="6">
        <v>208</v>
      </c>
      <c r="B6" s="6" t="s">
        <v>28</v>
      </c>
      <c r="C6" s="6">
        <v>4</v>
      </c>
    </row>
    <row r="7" spans="1:3" ht="30" customHeight="1">
      <c r="A7" s="6">
        <v>212</v>
      </c>
      <c r="B7" s="6" t="s">
        <v>29</v>
      </c>
      <c r="C7" s="6">
        <v>252834</v>
      </c>
    </row>
    <row r="8" spans="1:3" ht="30" customHeight="1">
      <c r="A8" s="6">
        <v>229</v>
      </c>
      <c r="B8" s="6" t="s">
        <v>32</v>
      </c>
      <c r="C8" s="6">
        <v>1990</v>
      </c>
    </row>
    <row r="9" spans="1:3" ht="30" customHeight="1">
      <c r="A9" s="6">
        <v>234</v>
      </c>
      <c r="B9" s="93" t="s">
        <v>1606</v>
      </c>
      <c r="C9" s="6">
        <v>0</v>
      </c>
    </row>
    <row r="10" spans="1:3" ht="30" customHeight="1">
      <c r="A10" s="163" t="s">
        <v>1070</v>
      </c>
      <c r="B10" s="163"/>
      <c r="C10" s="9">
        <f>SUM(C5:C9)</f>
        <v>255304</v>
      </c>
    </row>
    <row r="11" spans="1:3" ht="30" customHeight="1">
      <c r="A11" s="142" t="s">
        <v>1795</v>
      </c>
    </row>
  </sheetData>
  <mergeCells count="2">
    <mergeCell ref="A2:C2"/>
    <mergeCell ref="A10:B10"/>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dimension ref="A1:B6"/>
  <sheetViews>
    <sheetView workbookViewId="0">
      <selection activeCell="A2" sqref="A2:B2"/>
    </sheetView>
  </sheetViews>
  <sheetFormatPr defaultRowHeight="13.5"/>
  <cols>
    <col min="1" max="1" width="65.625" style="28" customWidth="1"/>
    <col min="2" max="2" width="25.625" style="28" customWidth="1"/>
    <col min="3" max="16384" width="9" style="28"/>
  </cols>
  <sheetData>
    <row r="1" spans="1:2" ht="21" customHeight="1">
      <c r="A1" s="1" t="s">
        <v>1824</v>
      </c>
    </row>
    <row r="2" spans="1:2" ht="35.1" customHeight="1">
      <c r="A2" s="173" t="s">
        <v>1825</v>
      </c>
      <c r="B2" s="173"/>
    </row>
    <row r="3" spans="1:2" ht="24.95" customHeight="1">
      <c r="B3" s="2" t="s">
        <v>16</v>
      </c>
    </row>
    <row r="4" spans="1:2" ht="30" customHeight="1">
      <c r="A4" s="147" t="s">
        <v>1821</v>
      </c>
      <c r="B4" s="147" t="s">
        <v>1654</v>
      </c>
    </row>
    <row r="5" spans="1:2" ht="30" customHeight="1">
      <c r="A5" s="148" t="s">
        <v>1070</v>
      </c>
      <c r="B5" s="146">
        <v>0</v>
      </c>
    </row>
    <row r="6" spans="1:2" ht="30" customHeight="1">
      <c r="A6" s="142" t="s">
        <v>1795</v>
      </c>
    </row>
  </sheetData>
  <mergeCells count="1">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dimension ref="A1:D20"/>
  <sheetViews>
    <sheetView workbookViewId="0">
      <selection sqref="A1:XFD1"/>
    </sheetView>
  </sheetViews>
  <sheetFormatPr defaultColWidth="12.125" defaultRowHeight="17.100000000000001" customHeight="1"/>
  <cols>
    <col min="1" max="1" width="35.625" style="12" customWidth="1"/>
    <col min="2" max="2" width="12.625" style="12" customWidth="1"/>
    <col min="3" max="3" width="35.625" style="12" customWidth="1"/>
    <col min="4" max="4" width="12.625" style="12" customWidth="1"/>
    <col min="5" max="250" width="12.125" style="12"/>
    <col min="251" max="251" width="12.125" style="12" customWidth="1"/>
    <col min="252" max="252" width="39.75" style="12" customWidth="1"/>
    <col min="253" max="255" width="16.5" style="12" customWidth="1"/>
    <col min="256" max="256" width="12.125" style="12" customWidth="1"/>
    <col min="257" max="257" width="37.25" style="12" customWidth="1"/>
    <col min="258" max="260" width="16.5" style="12" customWidth="1"/>
    <col min="261" max="506" width="12.125" style="12"/>
    <col min="507" max="507" width="12.125" style="12" customWidth="1"/>
    <col min="508" max="508" width="39.75" style="12" customWidth="1"/>
    <col min="509" max="511" width="16.5" style="12" customWidth="1"/>
    <col min="512" max="512" width="12.125" style="12" customWidth="1"/>
    <col min="513" max="513" width="37.25" style="12" customWidth="1"/>
    <col min="514" max="516" width="16.5" style="12" customWidth="1"/>
    <col min="517" max="762" width="12.125" style="12"/>
    <col min="763" max="763" width="12.125" style="12" customWidth="1"/>
    <col min="764" max="764" width="39.75" style="12" customWidth="1"/>
    <col min="765" max="767" width="16.5" style="12" customWidth="1"/>
    <col min="768" max="768" width="12.125" style="12" customWidth="1"/>
    <col min="769" max="769" width="37.25" style="12" customWidth="1"/>
    <col min="770" max="772" width="16.5" style="12" customWidth="1"/>
    <col min="773" max="1018" width="12.125" style="12"/>
    <col min="1019" max="1019" width="12.125" style="12" customWidth="1"/>
    <col min="1020" max="1020" width="39.75" style="12" customWidth="1"/>
    <col min="1021" max="1023" width="16.5" style="12" customWidth="1"/>
    <col min="1024" max="1024" width="12.125" style="12" customWidth="1"/>
    <col min="1025" max="1025" width="37.25" style="12" customWidth="1"/>
    <col min="1026" max="1028" width="16.5" style="12" customWidth="1"/>
    <col min="1029" max="1274" width="12.125" style="12"/>
    <col min="1275" max="1275" width="12.125" style="12" customWidth="1"/>
    <col min="1276" max="1276" width="39.75" style="12" customWidth="1"/>
    <col min="1277" max="1279" width="16.5" style="12" customWidth="1"/>
    <col min="1280" max="1280" width="12.125" style="12" customWidth="1"/>
    <col min="1281" max="1281" width="37.25" style="12" customWidth="1"/>
    <col min="1282" max="1284" width="16.5" style="12" customWidth="1"/>
    <col min="1285" max="1530" width="12.125" style="12"/>
    <col min="1531" max="1531" width="12.125" style="12" customWidth="1"/>
    <col min="1532" max="1532" width="39.75" style="12" customWidth="1"/>
    <col min="1533" max="1535" width="16.5" style="12" customWidth="1"/>
    <col min="1536" max="1536" width="12.125" style="12" customWidth="1"/>
    <col min="1537" max="1537" width="37.25" style="12" customWidth="1"/>
    <col min="1538" max="1540" width="16.5" style="12" customWidth="1"/>
    <col min="1541" max="1786" width="12.125" style="12"/>
    <col min="1787" max="1787" width="12.125" style="12" customWidth="1"/>
    <col min="1788" max="1788" width="39.75" style="12" customWidth="1"/>
    <col min="1789" max="1791" width="16.5" style="12" customWidth="1"/>
    <col min="1792" max="1792" width="12.125" style="12" customWidth="1"/>
    <col min="1793" max="1793" width="37.25" style="12" customWidth="1"/>
    <col min="1794" max="1796" width="16.5" style="12" customWidth="1"/>
    <col min="1797" max="2042" width="12.125" style="12"/>
    <col min="2043" max="2043" width="12.125" style="12" customWidth="1"/>
    <col min="2044" max="2044" width="39.75" style="12" customWidth="1"/>
    <col min="2045" max="2047" width="16.5" style="12" customWidth="1"/>
    <col min="2048" max="2048" width="12.125" style="12" customWidth="1"/>
    <col min="2049" max="2049" width="37.25" style="12" customWidth="1"/>
    <col min="2050" max="2052" width="16.5" style="12" customWidth="1"/>
    <col min="2053" max="2298" width="12.125" style="12"/>
    <col min="2299" max="2299" width="12.125" style="12" customWidth="1"/>
    <col min="2300" max="2300" width="39.75" style="12" customWidth="1"/>
    <col min="2301" max="2303" width="16.5" style="12" customWidth="1"/>
    <col min="2304" max="2304" width="12.125" style="12" customWidth="1"/>
    <col min="2305" max="2305" width="37.25" style="12" customWidth="1"/>
    <col min="2306" max="2308" width="16.5" style="12" customWidth="1"/>
    <col min="2309" max="2554" width="12.125" style="12"/>
    <col min="2555" max="2555" width="12.125" style="12" customWidth="1"/>
    <col min="2556" max="2556" width="39.75" style="12" customWidth="1"/>
    <col min="2557" max="2559" width="16.5" style="12" customWidth="1"/>
    <col min="2560" max="2560" width="12.125" style="12" customWidth="1"/>
    <col min="2561" max="2561" width="37.25" style="12" customWidth="1"/>
    <col min="2562" max="2564" width="16.5" style="12" customWidth="1"/>
    <col min="2565" max="2810" width="12.125" style="12"/>
    <col min="2811" max="2811" width="12.125" style="12" customWidth="1"/>
    <col min="2812" max="2812" width="39.75" style="12" customWidth="1"/>
    <col min="2813" max="2815" width="16.5" style="12" customWidth="1"/>
    <col min="2816" max="2816" width="12.125" style="12" customWidth="1"/>
    <col min="2817" max="2817" width="37.25" style="12" customWidth="1"/>
    <col min="2818" max="2820" width="16.5" style="12" customWidth="1"/>
    <col min="2821" max="3066" width="12.125" style="12"/>
    <col min="3067" max="3067" width="12.125" style="12" customWidth="1"/>
    <col min="3068" max="3068" width="39.75" style="12" customWidth="1"/>
    <col min="3069" max="3071" width="16.5" style="12" customWidth="1"/>
    <col min="3072" max="3072" width="12.125" style="12" customWidth="1"/>
    <col min="3073" max="3073" width="37.25" style="12" customWidth="1"/>
    <col min="3074" max="3076" width="16.5" style="12" customWidth="1"/>
    <col min="3077" max="3322" width="12.125" style="12"/>
    <col min="3323" max="3323" width="12.125" style="12" customWidth="1"/>
    <col min="3324" max="3324" width="39.75" style="12" customWidth="1"/>
    <col min="3325" max="3327" width="16.5" style="12" customWidth="1"/>
    <col min="3328" max="3328" width="12.125" style="12" customWidth="1"/>
    <col min="3329" max="3329" width="37.25" style="12" customWidth="1"/>
    <col min="3330" max="3332" width="16.5" style="12" customWidth="1"/>
    <col min="3333" max="3578" width="12.125" style="12"/>
    <col min="3579" max="3579" width="12.125" style="12" customWidth="1"/>
    <col min="3580" max="3580" width="39.75" style="12" customWidth="1"/>
    <col min="3581" max="3583" width="16.5" style="12" customWidth="1"/>
    <col min="3584" max="3584" width="12.125" style="12" customWidth="1"/>
    <col min="3585" max="3585" width="37.25" style="12" customWidth="1"/>
    <col min="3586" max="3588" width="16.5" style="12" customWidth="1"/>
    <col min="3589" max="3834" width="12.125" style="12"/>
    <col min="3835" max="3835" width="12.125" style="12" customWidth="1"/>
    <col min="3836" max="3836" width="39.75" style="12" customWidth="1"/>
    <col min="3837" max="3839" width="16.5" style="12" customWidth="1"/>
    <col min="3840" max="3840" width="12.125" style="12" customWidth="1"/>
    <col min="3841" max="3841" width="37.25" style="12" customWidth="1"/>
    <col min="3842" max="3844" width="16.5" style="12" customWidth="1"/>
    <col min="3845" max="4090" width="12.125" style="12"/>
    <col min="4091" max="4091" width="12.125" style="12" customWidth="1"/>
    <col min="4092" max="4092" width="39.75" style="12" customWidth="1"/>
    <col min="4093" max="4095" width="16.5" style="12" customWidth="1"/>
    <col min="4096" max="4096" width="12.125" style="12" customWidth="1"/>
    <col min="4097" max="4097" width="37.25" style="12" customWidth="1"/>
    <col min="4098" max="4100" width="16.5" style="12" customWidth="1"/>
    <col min="4101" max="4346" width="12.125" style="12"/>
    <col min="4347" max="4347" width="12.125" style="12" customWidth="1"/>
    <col min="4348" max="4348" width="39.75" style="12" customWidth="1"/>
    <col min="4349" max="4351" width="16.5" style="12" customWidth="1"/>
    <col min="4352" max="4352" width="12.125" style="12" customWidth="1"/>
    <col min="4353" max="4353" width="37.25" style="12" customWidth="1"/>
    <col min="4354" max="4356" width="16.5" style="12" customWidth="1"/>
    <col min="4357" max="4602" width="12.125" style="12"/>
    <col min="4603" max="4603" width="12.125" style="12" customWidth="1"/>
    <col min="4604" max="4604" width="39.75" style="12" customWidth="1"/>
    <col min="4605" max="4607" width="16.5" style="12" customWidth="1"/>
    <col min="4608" max="4608" width="12.125" style="12" customWidth="1"/>
    <col min="4609" max="4609" width="37.25" style="12" customWidth="1"/>
    <col min="4610" max="4612" width="16.5" style="12" customWidth="1"/>
    <col min="4613" max="4858" width="12.125" style="12"/>
    <col min="4859" max="4859" width="12.125" style="12" customWidth="1"/>
    <col min="4860" max="4860" width="39.75" style="12" customWidth="1"/>
    <col min="4861" max="4863" width="16.5" style="12" customWidth="1"/>
    <col min="4864" max="4864" width="12.125" style="12" customWidth="1"/>
    <col min="4865" max="4865" width="37.25" style="12" customWidth="1"/>
    <col min="4866" max="4868" width="16.5" style="12" customWidth="1"/>
    <col min="4869" max="5114" width="12.125" style="12"/>
    <col min="5115" max="5115" width="12.125" style="12" customWidth="1"/>
    <col min="5116" max="5116" width="39.75" style="12" customWidth="1"/>
    <col min="5117" max="5119" width="16.5" style="12" customWidth="1"/>
    <col min="5120" max="5120" width="12.125" style="12" customWidth="1"/>
    <col min="5121" max="5121" width="37.25" style="12" customWidth="1"/>
    <col min="5122" max="5124" width="16.5" style="12" customWidth="1"/>
    <col min="5125" max="5370" width="12.125" style="12"/>
    <col min="5371" max="5371" width="12.125" style="12" customWidth="1"/>
    <col min="5372" max="5372" width="39.75" style="12" customWidth="1"/>
    <col min="5373" max="5375" width="16.5" style="12" customWidth="1"/>
    <col min="5376" max="5376" width="12.125" style="12" customWidth="1"/>
    <col min="5377" max="5377" width="37.25" style="12" customWidth="1"/>
    <col min="5378" max="5380" width="16.5" style="12" customWidth="1"/>
    <col min="5381" max="5626" width="12.125" style="12"/>
    <col min="5627" max="5627" width="12.125" style="12" customWidth="1"/>
    <col min="5628" max="5628" width="39.75" style="12" customWidth="1"/>
    <col min="5629" max="5631" width="16.5" style="12" customWidth="1"/>
    <col min="5632" max="5632" width="12.125" style="12" customWidth="1"/>
    <col min="5633" max="5633" width="37.25" style="12" customWidth="1"/>
    <col min="5634" max="5636" width="16.5" style="12" customWidth="1"/>
    <col min="5637" max="5882" width="12.125" style="12"/>
    <col min="5883" max="5883" width="12.125" style="12" customWidth="1"/>
    <col min="5884" max="5884" width="39.75" style="12" customWidth="1"/>
    <col min="5885" max="5887" width="16.5" style="12" customWidth="1"/>
    <col min="5888" max="5888" width="12.125" style="12" customWidth="1"/>
    <col min="5889" max="5889" width="37.25" style="12" customWidth="1"/>
    <col min="5890" max="5892" width="16.5" style="12" customWidth="1"/>
    <col min="5893" max="6138" width="12.125" style="12"/>
    <col min="6139" max="6139" width="12.125" style="12" customWidth="1"/>
    <col min="6140" max="6140" width="39.75" style="12" customWidth="1"/>
    <col min="6141" max="6143" width="16.5" style="12" customWidth="1"/>
    <col min="6144" max="6144" width="12.125" style="12" customWidth="1"/>
    <col min="6145" max="6145" width="37.25" style="12" customWidth="1"/>
    <col min="6146" max="6148" width="16.5" style="12" customWidth="1"/>
    <col min="6149" max="6394" width="12.125" style="12"/>
    <col min="6395" max="6395" width="12.125" style="12" customWidth="1"/>
    <col min="6396" max="6396" width="39.75" style="12" customWidth="1"/>
    <col min="6397" max="6399" width="16.5" style="12" customWidth="1"/>
    <col min="6400" max="6400" width="12.125" style="12" customWidth="1"/>
    <col min="6401" max="6401" width="37.25" style="12" customWidth="1"/>
    <col min="6402" max="6404" width="16.5" style="12" customWidth="1"/>
    <col min="6405" max="6650" width="12.125" style="12"/>
    <col min="6651" max="6651" width="12.125" style="12" customWidth="1"/>
    <col min="6652" max="6652" width="39.75" style="12" customWidth="1"/>
    <col min="6653" max="6655" width="16.5" style="12" customWidth="1"/>
    <col min="6656" max="6656" width="12.125" style="12" customWidth="1"/>
    <col min="6657" max="6657" width="37.25" style="12" customWidth="1"/>
    <col min="6658" max="6660" width="16.5" style="12" customWidth="1"/>
    <col min="6661" max="6906" width="12.125" style="12"/>
    <col min="6907" max="6907" width="12.125" style="12" customWidth="1"/>
    <col min="6908" max="6908" width="39.75" style="12" customWidth="1"/>
    <col min="6909" max="6911" width="16.5" style="12" customWidth="1"/>
    <col min="6912" max="6912" width="12.125" style="12" customWidth="1"/>
    <col min="6913" max="6913" width="37.25" style="12" customWidth="1"/>
    <col min="6914" max="6916" width="16.5" style="12" customWidth="1"/>
    <col min="6917" max="7162" width="12.125" style="12"/>
    <col min="7163" max="7163" width="12.125" style="12" customWidth="1"/>
    <col min="7164" max="7164" width="39.75" style="12" customWidth="1"/>
    <col min="7165" max="7167" width="16.5" style="12" customWidth="1"/>
    <col min="7168" max="7168" width="12.125" style="12" customWidth="1"/>
    <col min="7169" max="7169" width="37.25" style="12" customWidth="1"/>
    <col min="7170" max="7172" width="16.5" style="12" customWidth="1"/>
    <col min="7173" max="7418" width="12.125" style="12"/>
    <col min="7419" max="7419" width="12.125" style="12" customWidth="1"/>
    <col min="7420" max="7420" width="39.75" style="12" customWidth="1"/>
    <col min="7421" max="7423" width="16.5" style="12" customWidth="1"/>
    <col min="7424" max="7424" width="12.125" style="12" customWidth="1"/>
    <col min="7425" max="7425" width="37.25" style="12" customWidth="1"/>
    <col min="7426" max="7428" width="16.5" style="12" customWidth="1"/>
    <col min="7429" max="7674" width="12.125" style="12"/>
    <col min="7675" max="7675" width="12.125" style="12" customWidth="1"/>
    <col min="7676" max="7676" width="39.75" style="12" customWidth="1"/>
    <col min="7677" max="7679" width="16.5" style="12" customWidth="1"/>
    <col min="7680" max="7680" width="12.125" style="12" customWidth="1"/>
    <col min="7681" max="7681" width="37.25" style="12" customWidth="1"/>
    <col min="7682" max="7684" width="16.5" style="12" customWidth="1"/>
    <col min="7685" max="7930" width="12.125" style="12"/>
    <col min="7931" max="7931" width="12.125" style="12" customWidth="1"/>
    <col min="7932" max="7932" width="39.75" style="12" customWidth="1"/>
    <col min="7933" max="7935" width="16.5" style="12" customWidth="1"/>
    <col min="7936" max="7936" width="12.125" style="12" customWidth="1"/>
    <col min="7937" max="7937" width="37.25" style="12" customWidth="1"/>
    <col min="7938" max="7940" width="16.5" style="12" customWidth="1"/>
    <col min="7941" max="8186" width="12.125" style="12"/>
    <col min="8187" max="8187" width="12.125" style="12" customWidth="1"/>
    <col min="8188" max="8188" width="39.75" style="12" customWidth="1"/>
    <col min="8189" max="8191" width="16.5" style="12" customWidth="1"/>
    <col min="8192" max="8192" width="12.125" style="12" customWidth="1"/>
    <col min="8193" max="8193" width="37.25" style="12" customWidth="1"/>
    <col min="8194" max="8196" width="16.5" style="12" customWidth="1"/>
    <col min="8197" max="8442" width="12.125" style="12"/>
    <col min="8443" max="8443" width="12.125" style="12" customWidth="1"/>
    <col min="8444" max="8444" width="39.75" style="12" customWidth="1"/>
    <col min="8445" max="8447" width="16.5" style="12" customWidth="1"/>
    <col min="8448" max="8448" width="12.125" style="12" customWidth="1"/>
    <col min="8449" max="8449" width="37.25" style="12" customWidth="1"/>
    <col min="8450" max="8452" width="16.5" style="12" customWidth="1"/>
    <col min="8453" max="8698" width="12.125" style="12"/>
    <col min="8699" max="8699" width="12.125" style="12" customWidth="1"/>
    <col min="8700" max="8700" width="39.75" style="12" customWidth="1"/>
    <col min="8701" max="8703" width="16.5" style="12" customWidth="1"/>
    <col min="8704" max="8704" width="12.125" style="12" customWidth="1"/>
    <col min="8705" max="8705" width="37.25" style="12" customWidth="1"/>
    <col min="8706" max="8708" width="16.5" style="12" customWidth="1"/>
    <col min="8709" max="8954" width="12.125" style="12"/>
    <col min="8955" max="8955" width="12.125" style="12" customWidth="1"/>
    <col min="8956" max="8956" width="39.75" style="12" customWidth="1"/>
    <col min="8957" max="8959" width="16.5" style="12" customWidth="1"/>
    <col min="8960" max="8960" width="12.125" style="12" customWidth="1"/>
    <col min="8961" max="8961" width="37.25" style="12" customWidth="1"/>
    <col min="8962" max="8964" width="16.5" style="12" customWidth="1"/>
    <col min="8965" max="9210" width="12.125" style="12"/>
    <col min="9211" max="9211" width="12.125" style="12" customWidth="1"/>
    <col min="9212" max="9212" width="39.75" style="12" customWidth="1"/>
    <col min="9213" max="9215" width="16.5" style="12" customWidth="1"/>
    <col min="9216" max="9216" width="12.125" style="12" customWidth="1"/>
    <col min="9217" max="9217" width="37.25" style="12" customWidth="1"/>
    <col min="9218" max="9220" width="16.5" style="12" customWidth="1"/>
    <col min="9221" max="9466" width="12.125" style="12"/>
    <col min="9467" max="9467" width="12.125" style="12" customWidth="1"/>
    <col min="9468" max="9468" width="39.75" style="12" customWidth="1"/>
    <col min="9469" max="9471" width="16.5" style="12" customWidth="1"/>
    <col min="9472" max="9472" width="12.125" style="12" customWidth="1"/>
    <col min="9473" max="9473" width="37.25" style="12" customWidth="1"/>
    <col min="9474" max="9476" width="16.5" style="12" customWidth="1"/>
    <col min="9477" max="9722" width="12.125" style="12"/>
    <col min="9723" max="9723" width="12.125" style="12" customWidth="1"/>
    <col min="9724" max="9724" width="39.75" style="12" customWidth="1"/>
    <col min="9725" max="9727" width="16.5" style="12" customWidth="1"/>
    <col min="9728" max="9728" width="12.125" style="12" customWidth="1"/>
    <col min="9729" max="9729" width="37.25" style="12" customWidth="1"/>
    <col min="9730" max="9732" width="16.5" style="12" customWidth="1"/>
    <col min="9733" max="9978" width="12.125" style="12"/>
    <col min="9979" max="9979" width="12.125" style="12" customWidth="1"/>
    <col min="9980" max="9980" width="39.75" style="12" customWidth="1"/>
    <col min="9981" max="9983" width="16.5" style="12" customWidth="1"/>
    <col min="9984" max="9984" width="12.125" style="12" customWidth="1"/>
    <col min="9985" max="9985" width="37.25" style="12" customWidth="1"/>
    <col min="9986" max="9988" width="16.5" style="12" customWidth="1"/>
    <col min="9989" max="10234" width="12.125" style="12"/>
    <col min="10235" max="10235" width="12.125" style="12" customWidth="1"/>
    <col min="10236" max="10236" width="39.75" style="12" customWidth="1"/>
    <col min="10237" max="10239" width="16.5" style="12" customWidth="1"/>
    <col min="10240" max="10240" width="12.125" style="12" customWidth="1"/>
    <col min="10241" max="10241" width="37.25" style="12" customWidth="1"/>
    <col min="10242" max="10244" width="16.5" style="12" customWidth="1"/>
    <col min="10245" max="10490" width="12.125" style="12"/>
    <col min="10491" max="10491" width="12.125" style="12" customWidth="1"/>
    <col min="10492" max="10492" width="39.75" style="12" customWidth="1"/>
    <col min="10493" max="10495" width="16.5" style="12" customWidth="1"/>
    <col min="10496" max="10496" width="12.125" style="12" customWidth="1"/>
    <col min="10497" max="10497" width="37.25" style="12" customWidth="1"/>
    <col min="10498" max="10500" width="16.5" style="12" customWidth="1"/>
    <col min="10501" max="10746" width="12.125" style="12"/>
    <col min="10747" max="10747" width="12.125" style="12" customWidth="1"/>
    <col min="10748" max="10748" width="39.75" style="12" customWidth="1"/>
    <col min="10749" max="10751" width="16.5" style="12" customWidth="1"/>
    <col min="10752" max="10752" width="12.125" style="12" customWidth="1"/>
    <col min="10753" max="10753" width="37.25" style="12" customWidth="1"/>
    <col min="10754" max="10756" width="16.5" style="12" customWidth="1"/>
    <col min="10757" max="11002" width="12.125" style="12"/>
    <col min="11003" max="11003" width="12.125" style="12" customWidth="1"/>
    <col min="11004" max="11004" width="39.75" style="12" customWidth="1"/>
    <col min="11005" max="11007" width="16.5" style="12" customWidth="1"/>
    <col min="11008" max="11008" width="12.125" style="12" customWidth="1"/>
    <col min="11009" max="11009" width="37.25" style="12" customWidth="1"/>
    <col min="11010" max="11012" width="16.5" style="12" customWidth="1"/>
    <col min="11013" max="11258" width="12.125" style="12"/>
    <col min="11259" max="11259" width="12.125" style="12" customWidth="1"/>
    <col min="11260" max="11260" width="39.75" style="12" customWidth="1"/>
    <col min="11261" max="11263" width="16.5" style="12" customWidth="1"/>
    <col min="11264" max="11264" width="12.125" style="12" customWidth="1"/>
    <col min="11265" max="11265" width="37.25" style="12" customWidth="1"/>
    <col min="11266" max="11268" width="16.5" style="12" customWidth="1"/>
    <col min="11269" max="11514" width="12.125" style="12"/>
    <col min="11515" max="11515" width="12.125" style="12" customWidth="1"/>
    <col min="11516" max="11516" width="39.75" style="12" customWidth="1"/>
    <col min="11517" max="11519" width="16.5" style="12" customWidth="1"/>
    <col min="11520" max="11520" width="12.125" style="12" customWidth="1"/>
    <col min="11521" max="11521" width="37.25" style="12" customWidth="1"/>
    <col min="11522" max="11524" width="16.5" style="12" customWidth="1"/>
    <col min="11525" max="11770" width="12.125" style="12"/>
    <col min="11771" max="11771" width="12.125" style="12" customWidth="1"/>
    <col min="11772" max="11772" width="39.75" style="12" customWidth="1"/>
    <col min="11773" max="11775" width="16.5" style="12" customWidth="1"/>
    <col min="11776" max="11776" width="12.125" style="12" customWidth="1"/>
    <col min="11777" max="11777" width="37.25" style="12" customWidth="1"/>
    <col min="11778" max="11780" width="16.5" style="12" customWidth="1"/>
    <col min="11781" max="12026" width="12.125" style="12"/>
    <col min="12027" max="12027" width="12.125" style="12" customWidth="1"/>
    <col min="12028" max="12028" width="39.75" style="12" customWidth="1"/>
    <col min="12029" max="12031" width="16.5" style="12" customWidth="1"/>
    <col min="12032" max="12032" width="12.125" style="12" customWidth="1"/>
    <col min="12033" max="12033" width="37.25" style="12" customWidth="1"/>
    <col min="12034" max="12036" width="16.5" style="12" customWidth="1"/>
    <col min="12037" max="12282" width="12.125" style="12"/>
    <col min="12283" max="12283" width="12.125" style="12" customWidth="1"/>
    <col min="12284" max="12284" width="39.75" style="12" customWidth="1"/>
    <col min="12285" max="12287" width="16.5" style="12" customWidth="1"/>
    <col min="12288" max="12288" width="12.125" style="12" customWidth="1"/>
    <col min="12289" max="12289" width="37.25" style="12" customWidth="1"/>
    <col min="12290" max="12292" width="16.5" style="12" customWidth="1"/>
    <col min="12293" max="12538" width="12.125" style="12"/>
    <col min="12539" max="12539" width="12.125" style="12" customWidth="1"/>
    <col min="12540" max="12540" width="39.75" style="12" customWidth="1"/>
    <col min="12541" max="12543" width="16.5" style="12" customWidth="1"/>
    <col min="12544" max="12544" width="12.125" style="12" customWidth="1"/>
    <col min="12545" max="12545" width="37.25" style="12" customWidth="1"/>
    <col min="12546" max="12548" width="16.5" style="12" customWidth="1"/>
    <col min="12549" max="12794" width="12.125" style="12"/>
    <col min="12795" max="12795" width="12.125" style="12" customWidth="1"/>
    <col min="12796" max="12796" width="39.75" style="12" customWidth="1"/>
    <col min="12797" max="12799" width="16.5" style="12" customWidth="1"/>
    <col min="12800" max="12800" width="12.125" style="12" customWidth="1"/>
    <col min="12801" max="12801" width="37.25" style="12" customWidth="1"/>
    <col min="12802" max="12804" width="16.5" style="12" customWidth="1"/>
    <col min="12805" max="13050" width="12.125" style="12"/>
    <col min="13051" max="13051" width="12.125" style="12" customWidth="1"/>
    <col min="13052" max="13052" width="39.75" style="12" customWidth="1"/>
    <col min="13053" max="13055" width="16.5" style="12" customWidth="1"/>
    <col min="13056" max="13056" width="12.125" style="12" customWidth="1"/>
    <col min="13057" max="13057" width="37.25" style="12" customWidth="1"/>
    <col min="13058" max="13060" width="16.5" style="12" customWidth="1"/>
    <col min="13061" max="13306" width="12.125" style="12"/>
    <col min="13307" max="13307" width="12.125" style="12" customWidth="1"/>
    <col min="13308" max="13308" width="39.75" style="12" customWidth="1"/>
    <col min="13309" max="13311" width="16.5" style="12" customWidth="1"/>
    <col min="13312" max="13312" width="12.125" style="12" customWidth="1"/>
    <col min="13313" max="13313" width="37.25" style="12" customWidth="1"/>
    <col min="13314" max="13316" width="16.5" style="12" customWidth="1"/>
    <col min="13317" max="13562" width="12.125" style="12"/>
    <col min="13563" max="13563" width="12.125" style="12" customWidth="1"/>
    <col min="13564" max="13564" width="39.75" style="12" customWidth="1"/>
    <col min="13565" max="13567" width="16.5" style="12" customWidth="1"/>
    <col min="13568" max="13568" width="12.125" style="12" customWidth="1"/>
    <col min="13569" max="13569" width="37.25" style="12" customWidth="1"/>
    <col min="13570" max="13572" width="16.5" style="12" customWidth="1"/>
    <col min="13573" max="13818" width="12.125" style="12"/>
    <col min="13819" max="13819" width="12.125" style="12" customWidth="1"/>
    <col min="13820" max="13820" width="39.75" style="12" customWidth="1"/>
    <col min="13821" max="13823" width="16.5" style="12" customWidth="1"/>
    <col min="13824" max="13824" width="12.125" style="12" customWidth="1"/>
    <col min="13825" max="13825" width="37.25" style="12" customWidth="1"/>
    <col min="13826" max="13828" width="16.5" style="12" customWidth="1"/>
    <col min="13829" max="14074" width="12.125" style="12"/>
    <col min="14075" max="14075" width="12.125" style="12" customWidth="1"/>
    <col min="14076" max="14076" width="39.75" style="12" customWidth="1"/>
    <col min="14077" max="14079" width="16.5" style="12" customWidth="1"/>
    <col min="14080" max="14080" width="12.125" style="12" customWidth="1"/>
    <col min="14081" max="14081" width="37.25" style="12" customWidth="1"/>
    <col min="14082" max="14084" width="16.5" style="12" customWidth="1"/>
    <col min="14085" max="14330" width="12.125" style="12"/>
    <col min="14331" max="14331" width="12.125" style="12" customWidth="1"/>
    <col min="14332" max="14332" width="39.75" style="12" customWidth="1"/>
    <col min="14333" max="14335" width="16.5" style="12" customWidth="1"/>
    <col min="14336" max="14336" width="12.125" style="12" customWidth="1"/>
    <col min="14337" max="14337" width="37.25" style="12" customWidth="1"/>
    <col min="14338" max="14340" width="16.5" style="12" customWidth="1"/>
    <col min="14341" max="14586" width="12.125" style="12"/>
    <col min="14587" max="14587" width="12.125" style="12" customWidth="1"/>
    <col min="14588" max="14588" width="39.75" style="12" customWidth="1"/>
    <col min="14589" max="14591" width="16.5" style="12" customWidth="1"/>
    <col min="14592" max="14592" width="12.125" style="12" customWidth="1"/>
    <col min="14593" max="14593" width="37.25" style="12" customWidth="1"/>
    <col min="14594" max="14596" width="16.5" style="12" customWidth="1"/>
    <col min="14597" max="14842" width="12.125" style="12"/>
    <col min="14843" max="14843" width="12.125" style="12" customWidth="1"/>
    <col min="14844" max="14844" width="39.75" style="12" customWidth="1"/>
    <col min="14845" max="14847" width="16.5" style="12" customWidth="1"/>
    <col min="14848" max="14848" width="12.125" style="12" customWidth="1"/>
    <col min="14849" max="14849" width="37.25" style="12" customWidth="1"/>
    <col min="14850" max="14852" width="16.5" style="12" customWidth="1"/>
    <col min="14853" max="15098" width="12.125" style="12"/>
    <col min="15099" max="15099" width="12.125" style="12" customWidth="1"/>
    <col min="15100" max="15100" width="39.75" style="12" customWidth="1"/>
    <col min="15101" max="15103" width="16.5" style="12" customWidth="1"/>
    <col min="15104" max="15104" width="12.125" style="12" customWidth="1"/>
    <col min="15105" max="15105" width="37.25" style="12" customWidth="1"/>
    <col min="15106" max="15108" width="16.5" style="12" customWidth="1"/>
    <col min="15109" max="15354" width="12.125" style="12"/>
    <col min="15355" max="15355" width="12.125" style="12" customWidth="1"/>
    <col min="15356" max="15356" width="39.75" style="12" customWidth="1"/>
    <col min="15357" max="15359" width="16.5" style="12" customWidth="1"/>
    <col min="15360" max="15360" width="12.125" style="12" customWidth="1"/>
    <col min="15361" max="15361" width="37.25" style="12" customWidth="1"/>
    <col min="15362" max="15364" width="16.5" style="12" customWidth="1"/>
    <col min="15365" max="15610" width="12.125" style="12"/>
    <col min="15611" max="15611" width="12.125" style="12" customWidth="1"/>
    <col min="15612" max="15612" width="39.75" style="12" customWidth="1"/>
    <col min="15613" max="15615" width="16.5" style="12" customWidth="1"/>
    <col min="15616" max="15616" width="12.125" style="12" customWidth="1"/>
    <col min="15617" max="15617" width="37.25" style="12" customWidth="1"/>
    <col min="15618" max="15620" width="16.5" style="12" customWidth="1"/>
    <col min="15621" max="15866" width="12.125" style="12"/>
    <col min="15867" max="15867" width="12.125" style="12" customWidth="1"/>
    <col min="15868" max="15868" width="39.75" style="12" customWidth="1"/>
    <col min="15869" max="15871" width="16.5" style="12" customWidth="1"/>
    <col min="15872" max="15872" width="12.125" style="12" customWidth="1"/>
    <col min="15873" max="15873" width="37.25" style="12" customWidth="1"/>
    <col min="15874" max="15876" width="16.5" style="12" customWidth="1"/>
    <col min="15877" max="16122" width="12.125" style="12"/>
    <col min="16123" max="16123" width="12.125" style="12" customWidth="1"/>
    <col min="16124" max="16124" width="39.75" style="12" customWidth="1"/>
    <col min="16125" max="16127" width="16.5" style="12" customWidth="1"/>
    <col min="16128" max="16128" width="12.125" style="12" customWidth="1"/>
    <col min="16129" max="16129" width="37.25" style="12" customWidth="1"/>
    <col min="16130" max="16132" width="16.5" style="12" customWidth="1"/>
    <col min="16133" max="16384" width="12.125" style="12"/>
  </cols>
  <sheetData>
    <row r="1" spans="1:4" ht="21" customHeight="1">
      <c r="A1" s="13" t="s">
        <v>1667</v>
      </c>
    </row>
    <row r="2" spans="1:4" ht="35.1" customHeight="1">
      <c r="A2" s="164" t="s">
        <v>1702</v>
      </c>
      <c r="B2" s="164"/>
      <c r="C2" s="164"/>
      <c r="D2" s="164"/>
    </row>
    <row r="3" spans="1:4" ht="24.95" customHeight="1">
      <c r="A3" s="15"/>
      <c r="B3" s="15"/>
      <c r="C3" s="15"/>
      <c r="D3" s="2" t="s">
        <v>16</v>
      </c>
    </row>
    <row r="4" spans="1:4" ht="27.95" customHeight="1">
      <c r="A4" s="64" t="s">
        <v>1446</v>
      </c>
      <c r="B4" s="64" t="s">
        <v>3</v>
      </c>
      <c r="C4" s="64" t="s">
        <v>1449</v>
      </c>
      <c r="D4" s="64" t="s">
        <v>3</v>
      </c>
    </row>
    <row r="5" spans="1:4" ht="27.95" customHeight="1">
      <c r="A5" s="104" t="s">
        <v>1450</v>
      </c>
      <c r="B5" s="93">
        <v>0</v>
      </c>
      <c r="C5" s="104" t="s">
        <v>1677</v>
      </c>
      <c r="D5" s="93">
        <v>0</v>
      </c>
    </row>
    <row r="6" spans="1:4" ht="27.95" customHeight="1">
      <c r="A6" s="104" t="s">
        <v>1451</v>
      </c>
      <c r="B6" s="93">
        <v>0</v>
      </c>
      <c r="C6" s="108" t="s">
        <v>1455</v>
      </c>
      <c r="D6" s="93">
        <v>271</v>
      </c>
    </row>
    <row r="7" spans="1:4" ht="27.95" customHeight="1">
      <c r="A7" s="104" t="s">
        <v>1452</v>
      </c>
      <c r="B7" s="93">
        <v>0</v>
      </c>
      <c r="C7" s="104" t="s">
        <v>1456</v>
      </c>
      <c r="D7" s="93">
        <v>0</v>
      </c>
    </row>
    <row r="8" spans="1:4" ht="27.95" customHeight="1">
      <c r="A8" s="104" t="s">
        <v>1453</v>
      </c>
      <c r="B8" s="93">
        <v>0</v>
      </c>
      <c r="C8" s="104" t="s">
        <v>1678</v>
      </c>
      <c r="D8" s="93">
        <v>0</v>
      </c>
    </row>
    <row r="9" spans="1:4" ht="27.95" customHeight="1">
      <c r="A9" s="104" t="s">
        <v>1454</v>
      </c>
      <c r="B9" s="93">
        <v>600</v>
      </c>
      <c r="C9" s="104" t="s">
        <v>1457</v>
      </c>
      <c r="D9" s="93">
        <v>0</v>
      </c>
    </row>
    <row r="10" spans="1:4" ht="27.95" customHeight="1">
      <c r="A10" s="104"/>
      <c r="B10" s="104"/>
      <c r="C10" s="104" t="s">
        <v>1679</v>
      </c>
      <c r="D10" s="93">
        <v>330</v>
      </c>
    </row>
    <row r="11" spans="1:4" ht="27.95" customHeight="1">
      <c r="A11" s="104"/>
      <c r="B11" s="104"/>
      <c r="C11" s="104"/>
      <c r="D11" s="107"/>
    </row>
    <row r="12" spans="1:4" ht="27.95" customHeight="1">
      <c r="A12" s="94" t="s">
        <v>34</v>
      </c>
      <c r="B12" s="93">
        <f>SUM(B5:B11)</f>
        <v>600</v>
      </c>
      <c r="C12" s="94" t="s">
        <v>35</v>
      </c>
      <c r="D12" s="93">
        <f>SUM(D5:D11)</f>
        <v>601</v>
      </c>
    </row>
    <row r="13" spans="1:4" ht="27.95" customHeight="1">
      <c r="A13" s="104"/>
      <c r="B13" s="104"/>
      <c r="C13" s="104"/>
      <c r="D13" s="93"/>
    </row>
    <row r="14" spans="1:4" ht="27.95" customHeight="1">
      <c r="A14" s="106" t="s">
        <v>18</v>
      </c>
      <c r="B14" s="93">
        <v>1113</v>
      </c>
      <c r="C14" s="106" t="s">
        <v>19</v>
      </c>
      <c r="D14" s="93">
        <v>0</v>
      </c>
    </row>
    <row r="15" spans="1:4" ht="27.95" customHeight="1">
      <c r="A15" s="104" t="s">
        <v>36</v>
      </c>
      <c r="B15" s="93">
        <v>0</v>
      </c>
      <c r="C15" s="104" t="s">
        <v>37</v>
      </c>
      <c r="D15" s="93">
        <v>0</v>
      </c>
    </row>
    <row r="16" spans="1:4" s="77" customFormat="1" ht="27.95" customHeight="1">
      <c r="A16" s="106" t="s">
        <v>23</v>
      </c>
      <c r="B16" s="93">
        <v>0</v>
      </c>
      <c r="C16" s="106" t="s">
        <v>21</v>
      </c>
      <c r="D16" s="93">
        <v>270</v>
      </c>
    </row>
    <row r="17" spans="1:4" ht="27.95" customHeight="1">
      <c r="A17" s="97"/>
      <c r="B17" s="93"/>
      <c r="C17" s="106" t="s">
        <v>39</v>
      </c>
      <c r="D17" s="93">
        <v>842</v>
      </c>
    </row>
    <row r="18" spans="1:4" ht="27.95" customHeight="1">
      <c r="A18" s="104"/>
      <c r="B18" s="93"/>
      <c r="C18" s="104"/>
      <c r="D18" s="93"/>
    </row>
    <row r="19" spans="1:4" ht="27.95" customHeight="1">
      <c r="A19" s="94" t="s">
        <v>1652</v>
      </c>
      <c r="B19" s="94">
        <f>+B12+B14+B15+B16</f>
        <v>1713</v>
      </c>
      <c r="C19" s="94" t="s">
        <v>1107</v>
      </c>
      <c r="D19" s="94">
        <f>+D12+D14+D15+D16+D17</f>
        <v>1713</v>
      </c>
    </row>
    <row r="20" spans="1:4" ht="17.100000000000001" customHeight="1">
      <c r="A20" s="142"/>
    </row>
  </sheetData>
  <mergeCells count="1">
    <mergeCell ref="A2:D2"/>
  </mergeCells>
  <phoneticPr fontId="3" type="noConversion"/>
  <printOptions horizontalCentered="1"/>
  <pageMargins left="0.15748031496062992" right="0.15748031496062992" top="0.59055118110236215" bottom="0.39370078740157483" header="0.31496062992125984" footer="0"/>
  <pageSetup paperSize="9" fitToHeight="2" orientation="portrait" r:id="rId1"/>
</worksheet>
</file>

<file path=xl/worksheets/sheet16.xml><?xml version="1.0" encoding="utf-8"?>
<worksheet xmlns="http://schemas.openxmlformats.org/spreadsheetml/2006/main" xmlns:r="http://schemas.openxmlformats.org/officeDocument/2006/relationships">
  <dimension ref="A1:D13"/>
  <sheetViews>
    <sheetView workbookViewId="0">
      <selection sqref="A1:XFD1"/>
    </sheetView>
  </sheetViews>
  <sheetFormatPr defaultColWidth="12.125" defaultRowHeight="17.100000000000001" customHeight="1"/>
  <cols>
    <col min="1" max="1" width="35.625" style="12" customWidth="1"/>
    <col min="2" max="2" width="12.625" style="12" customWidth="1"/>
    <col min="3" max="3" width="35.625" style="12" customWidth="1"/>
    <col min="4" max="4" width="12.625" style="12" customWidth="1"/>
    <col min="5" max="250" width="12.125" style="12"/>
    <col min="251" max="251" width="12.125" style="12" customWidth="1"/>
    <col min="252" max="252" width="39.75" style="12" customWidth="1"/>
    <col min="253" max="255" width="16.5" style="12" customWidth="1"/>
    <col min="256" max="256" width="12.125" style="12" customWidth="1"/>
    <col min="257" max="257" width="37.25" style="12" customWidth="1"/>
    <col min="258" max="260" width="16.5" style="12" customWidth="1"/>
    <col min="261" max="506" width="12.125" style="12"/>
    <col min="507" max="507" width="12.125" style="12" customWidth="1"/>
    <col min="508" max="508" width="39.75" style="12" customWidth="1"/>
    <col min="509" max="511" width="16.5" style="12" customWidth="1"/>
    <col min="512" max="512" width="12.125" style="12" customWidth="1"/>
    <col min="513" max="513" width="37.25" style="12" customWidth="1"/>
    <col min="514" max="516" width="16.5" style="12" customWidth="1"/>
    <col min="517" max="762" width="12.125" style="12"/>
    <col min="763" max="763" width="12.125" style="12" customWidth="1"/>
    <col min="764" max="764" width="39.75" style="12" customWidth="1"/>
    <col min="765" max="767" width="16.5" style="12" customWidth="1"/>
    <col min="768" max="768" width="12.125" style="12" customWidth="1"/>
    <col min="769" max="769" width="37.25" style="12" customWidth="1"/>
    <col min="770" max="772" width="16.5" style="12" customWidth="1"/>
    <col min="773" max="1018" width="12.125" style="12"/>
    <col min="1019" max="1019" width="12.125" style="12" customWidth="1"/>
    <col min="1020" max="1020" width="39.75" style="12" customWidth="1"/>
    <col min="1021" max="1023" width="16.5" style="12" customWidth="1"/>
    <col min="1024" max="1024" width="12.125" style="12" customWidth="1"/>
    <col min="1025" max="1025" width="37.25" style="12" customWidth="1"/>
    <col min="1026" max="1028" width="16.5" style="12" customWidth="1"/>
    <col min="1029" max="1274" width="12.125" style="12"/>
    <col min="1275" max="1275" width="12.125" style="12" customWidth="1"/>
    <col min="1276" max="1276" width="39.75" style="12" customWidth="1"/>
    <col min="1277" max="1279" width="16.5" style="12" customWidth="1"/>
    <col min="1280" max="1280" width="12.125" style="12" customWidth="1"/>
    <col min="1281" max="1281" width="37.25" style="12" customWidth="1"/>
    <col min="1282" max="1284" width="16.5" style="12" customWidth="1"/>
    <col min="1285" max="1530" width="12.125" style="12"/>
    <col min="1531" max="1531" width="12.125" style="12" customWidth="1"/>
    <col min="1532" max="1532" width="39.75" style="12" customWidth="1"/>
    <col min="1533" max="1535" width="16.5" style="12" customWidth="1"/>
    <col min="1536" max="1536" width="12.125" style="12" customWidth="1"/>
    <col min="1537" max="1537" width="37.25" style="12" customWidth="1"/>
    <col min="1538" max="1540" width="16.5" style="12" customWidth="1"/>
    <col min="1541" max="1786" width="12.125" style="12"/>
    <col min="1787" max="1787" width="12.125" style="12" customWidth="1"/>
    <col min="1788" max="1788" width="39.75" style="12" customWidth="1"/>
    <col min="1789" max="1791" width="16.5" style="12" customWidth="1"/>
    <col min="1792" max="1792" width="12.125" style="12" customWidth="1"/>
    <col min="1793" max="1793" width="37.25" style="12" customWidth="1"/>
    <col min="1794" max="1796" width="16.5" style="12" customWidth="1"/>
    <col min="1797" max="2042" width="12.125" style="12"/>
    <col min="2043" max="2043" width="12.125" style="12" customWidth="1"/>
    <col min="2044" max="2044" width="39.75" style="12" customWidth="1"/>
    <col min="2045" max="2047" width="16.5" style="12" customWidth="1"/>
    <col min="2048" max="2048" width="12.125" style="12" customWidth="1"/>
    <col min="2049" max="2049" width="37.25" style="12" customWidth="1"/>
    <col min="2050" max="2052" width="16.5" style="12" customWidth="1"/>
    <col min="2053" max="2298" width="12.125" style="12"/>
    <col min="2299" max="2299" width="12.125" style="12" customWidth="1"/>
    <col min="2300" max="2300" width="39.75" style="12" customWidth="1"/>
    <col min="2301" max="2303" width="16.5" style="12" customWidth="1"/>
    <col min="2304" max="2304" width="12.125" style="12" customWidth="1"/>
    <col min="2305" max="2305" width="37.25" style="12" customWidth="1"/>
    <col min="2306" max="2308" width="16.5" style="12" customWidth="1"/>
    <col min="2309" max="2554" width="12.125" style="12"/>
    <col min="2555" max="2555" width="12.125" style="12" customWidth="1"/>
    <col min="2556" max="2556" width="39.75" style="12" customWidth="1"/>
    <col min="2557" max="2559" width="16.5" style="12" customWidth="1"/>
    <col min="2560" max="2560" width="12.125" style="12" customWidth="1"/>
    <col min="2561" max="2561" width="37.25" style="12" customWidth="1"/>
    <col min="2562" max="2564" width="16.5" style="12" customWidth="1"/>
    <col min="2565" max="2810" width="12.125" style="12"/>
    <col min="2811" max="2811" width="12.125" style="12" customWidth="1"/>
    <col min="2812" max="2812" width="39.75" style="12" customWidth="1"/>
    <col min="2813" max="2815" width="16.5" style="12" customWidth="1"/>
    <col min="2816" max="2816" width="12.125" style="12" customWidth="1"/>
    <col min="2817" max="2817" width="37.25" style="12" customWidth="1"/>
    <col min="2818" max="2820" width="16.5" style="12" customWidth="1"/>
    <col min="2821" max="3066" width="12.125" style="12"/>
    <col min="3067" max="3067" width="12.125" style="12" customWidth="1"/>
    <col min="3068" max="3068" width="39.75" style="12" customWidth="1"/>
    <col min="3069" max="3071" width="16.5" style="12" customWidth="1"/>
    <col min="3072" max="3072" width="12.125" style="12" customWidth="1"/>
    <col min="3073" max="3073" width="37.25" style="12" customWidth="1"/>
    <col min="3074" max="3076" width="16.5" style="12" customWidth="1"/>
    <col min="3077" max="3322" width="12.125" style="12"/>
    <col min="3323" max="3323" width="12.125" style="12" customWidth="1"/>
    <col min="3324" max="3324" width="39.75" style="12" customWidth="1"/>
    <col min="3325" max="3327" width="16.5" style="12" customWidth="1"/>
    <col min="3328" max="3328" width="12.125" style="12" customWidth="1"/>
    <col min="3329" max="3329" width="37.25" style="12" customWidth="1"/>
    <col min="3330" max="3332" width="16.5" style="12" customWidth="1"/>
    <col min="3333" max="3578" width="12.125" style="12"/>
    <col min="3579" max="3579" width="12.125" style="12" customWidth="1"/>
    <col min="3580" max="3580" width="39.75" style="12" customWidth="1"/>
    <col min="3581" max="3583" width="16.5" style="12" customWidth="1"/>
    <col min="3584" max="3584" width="12.125" style="12" customWidth="1"/>
    <col min="3585" max="3585" width="37.25" style="12" customWidth="1"/>
    <col min="3586" max="3588" width="16.5" style="12" customWidth="1"/>
    <col min="3589" max="3834" width="12.125" style="12"/>
    <col min="3835" max="3835" width="12.125" style="12" customWidth="1"/>
    <col min="3836" max="3836" width="39.75" style="12" customWidth="1"/>
    <col min="3837" max="3839" width="16.5" style="12" customWidth="1"/>
    <col min="3840" max="3840" width="12.125" style="12" customWidth="1"/>
    <col min="3841" max="3841" width="37.25" style="12" customWidth="1"/>
    <col min="3842" max="3844" width="16.5" style="12" customWidth="1"/>
    <col min="3845" max="4090" width="12.125" style="12"/>
    <col min="4091" max="4091" width="12.125" style="12" customWidth="1"/>
    <col min="4092" max="4092" width="39.75" style="12" customWidth="1"/>
    <col min="4093" max="4095" width="16.5" style="12" customWidth="1"/>
    <col min="4096" max="4096" width="12.125" style="12" customWidth="1"/>
    <col min="4097" max="4097" width="37.25" style="12" customWidth="1"/>
    <col min="4098" max="4100" width="16.5" style="12" customWidth="1"/>
    <col min="4101" max="4346" width="12.125" style="12"/>
    <col min="4347" max="4347" width="12.125" style="12" customWidth="1"/>
    <col min="4348" max="4348" width="39.75" style="12" customWidth="1"/>
    <col min="4349" max="4351" width="16.5" style="12" customWidth="1"/>
    <col min="4352" max="4352" width="12.125" style="12" customWidth="1"/>
    <col min="4353" max="4353" width="37.25" style="12" customWidth="1"/>
    <col min="4354" max="4356" width="16.5" style="12" customWidth="1"/>
    <col min="4357" max="4602" width="12.125" style="12"/>
    <col min="4603" max="4603" width="12.125" style="12" customWidth="1"/>
    <col min="4604" max="4604" width="39.75" style="12" customWidth="1"/>
    <col min="4605" max="4607" width="16.5" style="12" customWidth="1"/>
    <col min="4608" max="4608" width="12.125" style="12" customWidth="1"/>
    <col min="4609" max="4609" width="37.25" style="12" customWidth="1"/>
    <col min="4610" max="4612" width="16.5" style="12" customWidth="1"/>
    <col min="4613" max="4858" width="12.125" style="12"/>
    <col min="4859" max="4859" width="12.125" style="12" customWidth="1"/>
    <col min="4860" max="4860" width="39.75" style="12" customWidth="1"/>
    <col min="4861" max="4863" width="16.5" style="12" customWidth="1"/>
    <col min="4864" max="4864" width="12.125" style="12" customWidth="1"/>
    <col min="4865" max="4865" width="37.25" style="12" customWidth="1"/>
    <col min="4866" max="4868" width="16.5" style="12" customWidth="1"/>
    <col min="4869" max="5114" width="12.125" style="12"/>
    <col min="5115" max="5115" width="12.125" style="12" customWidth="1"/>
    <col min="5116" max="5116" width="39.75" style="12" customWidth="1"/>
    <col min="5117" max="5119" width="16.5" style="12" customWidth="1"/>
    <col min="5120" max="5120" width="12.125" style="12" customWidth="1"/>
    <col min="5121" max="5121" width="37.25" style="12" customWidth="1"/>
    <col min="5122" max="5124" width="16.5" style="12" customWidth="1"/>
    <col min="5125" max="5370" width="12.125" style="12"/>
    <col min="5371" max="5371" width="12.125" style="12" customWidth="1"/>
    <col min="5372" max="5372" width="39.75" style="12" customWidth="1"/>
    <col min="5373" max="5375" width="16.5" style="12" customWidth="1"/>
    <col min="5376" max="5376" width="12.125" style="12" customWidth="1"/>
    <col min="5377" max="5377" width="37.25" style="12" customWidth="1"/>
    <col min="5378" max="5380" width="16.5" style="12" customWidth="1"/>
    <col min="5381" max="5626" width="12.125" style="12"/>
    <col min="5627" max="5627" width="12.125" style="12" customWidth="1"/>
    <col min="5628" max="5628" width="39.75" style="12" customWidth="1"/>
    <col min="5629" max="5631" width="16.5" style="12" customWidth="1"/>
    <col min="5632" max="5632" width="12.125" style="12" customWidth="1"/>
    <col min="5633" max="5633" width="37.25" style="12" customWidth="1"/>
    <col min="5634" max="5636" width="16.5" style="12" customWidth="1"/>
    <col min="5637" max="5882" width="12.125" style="12"/>
    <col min="5883" max="5883" width="12.125" style="12" customWidth="1"/>
    <col min="5884" max="5884" width="39.75" style="12" customWidth="1"/>
    <col min="5885" max="5887" width="16.5" style="12" customWidth="1"/>
    <col min="5888" max="5888" width="12.125" style="12" customWidth="1"/>
    <col min="5889" max="5889" width="37.25" style="12" customWidth="1"/>
    <col min="5890" max="5892" width="16.5" style="12" customWidth="1"/>
    <col min="5893" max="6138" width="12.125" style="12"/>
    <col min="6139" max="6139" width="12.125" style="12" customWidth="1"/>
    <col min="6140" max="6140" width="39.75" style="12" customWidth="1"/>
    <col min="6141" max="6143" width="16.5" style="12" customWidth="1"/>
    <col min="6144" max="6144" width="12.125" style="12" customWidth="1"/>
    <col min="6145" max="6145" width="37.25" style="12" customWidth="1"/>
    <col min="6146" max="6148" width="16.5" style="12" customWidth="1"/>
    <col min="6149" max="6394" width="12.125" style="12"/>
    <col min="6395" max="6395" width="12.125" style="12" customWidth="1"/>
    <col min="6396" max="6396" width="39.75" style="12" customWidth="1"/>
    <col min="6397" max="6399" width="16.5" style="12" customWidth="1"/>
    <col min="6400" max="6400" width="12.125" style="12" customWidth="1"/>
    <col min="6401" max="6401" width="37.25" style="12" customWidth="1"/>
    <col min="6402" max="6404" width="16.5" style="12" customWidth="1"/>
    <col min="6405" max="6650" width="12.125" style="12"/>
    <col min="6651" max="6651" width="12.125" style="12" customWidth="1"/>
    <col min="6652" max="6652" width="39.75" style="12" customWidth="1"/>
    <col min="6653" max="6655" width="16.5" style="12" customWidth="1"/>
    <col min="6656" max="6656" width="12.125" style="12" customWidth="1"/>
    <col min="6657" max="6657" width="37.25" style="12" customWidth="1"/>
    <col min="6658" max="6660" width="16.5" style="12" customWidth="1"/>
    <col min="6661" max="6906" width="12.125" style="12"/>
    <col min="6907" max="6907" width="12.125" style="12" customWidth="1"/>
    <col min="6908" max="6908" width="39.75" style="12" customWidth="1"/>
    <col min="6909" max="6911" width="16.5" style="12" customWidth="1"/>
    <col min="6912" max="6912" width="12.125" style="12" customWidth="1"/>
    <col min="6913" max="6913" width="37.25" style="12" customWidth="1"/>
    <col min="6914" max="6916" width="16.5" style="12" customWidth="1"/>
    <col min="6917" max="7162" width="12.125" style="12"/>
    <col min="7163" max="7163" width="12.125" style="12" customWidth="1"/>
    <col min="7164" max="7164" width="39.75" style="12" customWidth="1"/>
    <col min="7165" max="7167" width="16.5" style="12" customWidth="1"/>
    <col min="7168" max="7168" width="12.125" style="12" customWidth="1"/>
    <col min="7169" max="7169" width="37.25" style="12" customWidth="1"/>
    <col min="7170" max="7172" width="16.5" style="12" customWidth="1"/>
    <col min="7173" max="7418" width="12.125" style="12"/>
    <col min="7419" max="7419" width="12.125" style="12" customWidth="1"/>
    <col min="7420" max="7420" width="39.75" style="12" customWidth="1"/>
    <col min="7421" max="7423" width="16.5" style="12" customWidth="1"/>
    <col min="7424" max="7424" width="12.125" style="12" customWidth="1"/>
    <col min="7425" max="7425" width="37.25" style="12" customWidth="1"/>
    <col min="7426" max="7428" width="16.5" style="12" customWidth="1"/>
    <col min="7429" max="7674" width="12.125" style="12"/>
    <col min="7675" max="7675" width="12.125" style="12" customWidth="1"/>
    <col min="7676" max="7676" width="39.75" style="12" customWidth="1"/>
    <col min="7677" max="7679" width="16.5" style="12" customWidth="1"/>
    <col min="7680" max="7680" width="12.125" style="12" customWidth="1"/>
    <col min="7681" max="7681" width="37.25" style="12" customWidth="1"/>
    <col min="7682" max="7684" width="16.5" style="12" customWidth="1"/>
    <col min="7685" max="7930" width="12.125" style="12"/>
    <col min="7931" max="7931" width="12.125" style="12" customWidth="1"/>
    <col min="7932" max="7932" width="39.75" style="12" customWidth="1"/>
    <col min="7933" max="7935" width="16.5" style="12" customWidth="1"/>
    <col min="7936" max="7936" width="12.125" style="12" customWidth="1"/>
    <col min="7937" max="7937" width="37.25" style="12" customWidth="1"/>
    <col min="7938" max="7940" width="16.5" style="12" customWidth="1"/>
    <col min="7941" max="8186" width="12.125" style="12"/>
    <col min="8187" max="8187" width="12.125" style="12" customWidth="1"/>
    <col min="8188" max="8188" width="39.75" style="12" customWidth="1"/>
    <col min="8189" max="8191" width="16.5" style="12" customWidth="1"/>
    <col min="8192" max="8192" width="12.125" style="12" customWidth="1"/>
    <col min="8193" max="8193" width="37.25" style="12" customWidth="1"/>
    <col min="8194" max="8196" width="16.5" style="12" customWidth="1"/>
    <col min="8197" max="8442" width="12.125" style="12"/>
    <col min="8443" max="8443" width="12.125" style="12" customWidth="1"/>
    <col min="8444" max="8444" width="39.75" style="12" customWidth="1"/>
    <col min="8445" max="8447" width="16.5" style="12" customWidth="1"/>
    <col min="8448" max="8448" width="12.125" style="12" customWidth="1"/>
    <col min="8449" max="8449" width="37.25" style="12" customWidth="1"/>
    <col min="8450" max="8452" width="16.5" style="12" customWidth="1"/>
    <col min="8453" max="8698" width="12.125" style="12"/>
    <col min="8699" max="8699" width="12.125" style="12" customWidth="1"/>
    <col min="8700" max="8700" width="39.75" style="12" customWidth="1"/>
    <col min="8701" max="8703" width="16.5" style="12" customWidth="1"/>
    <col min="8704" max="8704" width="12.125" style="12" customWidth="1"/>
    <col min="8705" max="8705" width="37.25" style="12" customWidth="1"/>
    <col min="8706" max="8708" width="16.5" style="12" customWidth="1"/>
    <col min="8709" max="8954" width="12.125" style="12"/>
    <col min="8955" max="8955" width="12.125" style="12" customWidth="1"/>
    <col min="8956" max="8956" width="39.75" style="12" customWidth="1"/>
    <col min="8957" max="8959" width="16.5" style="12" customWidth="1"/>
    <col min="8960" max="8960" width="12.125" style="12" customWidth="1"/>
    <col min="8961" max="8961" width="37.25" style="12" customWidth="1"/>
    <col min="8962" max="8964" width="16.5" style="12" customWidth="1"/>
    <col min="8965" max="9210" width="12.125" style="12"/>
    <col min="9211" max="9211" width="12.125" style="12" customWidth="1"/>
    <col min="9212" max="9212" width="39.75" style="12" customWidth="1"/>
    <col min="9213" max="9215" width="16.5" style="12" customWidth="1"/>
    <col min="9216" max="9216" width="12.125" style="12" customWidth="1"/>
    <col min="9217" max="9217" width="37.25" style="12" customWidth="1"/>
    <col min="9218" max="9220" width="16.5" style="12" customWidth="1"/>
    <col min="9221" max="9466" width="12.125" style="12"/>
    <col min="9467" max="9467" width="12.125" style="12" customWidth="1"/>
    <col min="9468" max="9468" width="39.75" style="12" customWidth="1"/>
    <col min="9469" max="9471" width="16.5" style="12" customWidth="1"/>
    <col min="9472" max="9472" width="12.125" style="12" customWidth="1"/>
    <col min="9473" max="9473" width="37.25" style="12" customWidth="1"/>
    <col min="9474" max="9476" width="16.5" style="12" customWidth="1"/>
    <col min="9477" max="9722" width="12.125" style="12"/>
    <col min="9723" max="9723" width="12.125" style="12" customWidth="1"/>
    <col min="9724" max="9724" width="39.75" style="12" customWidth="1"/>
    <col min="9725" max="9727" width="16.5" style="12" customWidth="1"/>
    <col min="9728" max="9728" width="12.125" style="12" customWidth="1"/>
    <col min="9729" max="9729" width="37.25" style="12" customWidth="1"/>
    <col min="9730" max="9732" width="16.5" style="12" customWidth="1"/>
    <col min="9733" max="9978" width="12.125" style="12"/>
    <col min="9979" max="9979" width="12.125" style="12" customWidth="1"/>
    <col min="9980" max="9980" width="39.75" style="12" customWidth="1"/>
    <col min="9981" max="9983" width="16.5" style="12" customWidth="1"/>
    <col min="9984" max="9984" width="12.125" style="12" customWidth="1"/>
    <col min="9985" max="9985" width="37.25" style="12" customWidth="1"/>
    <col min="9986" max="9988" width="16.5" style="12" customWidth="1"/>
    <col min="9989" max="10234" width="12.125" style="12"/>
    <col min="10235" max="10235" width="12.125" style="12" customWidth="1"/>
    <col min="10236" max="10236" width="39.75" style="12" customWidth="1"/>
    <col min="10237" max="10239" width="16.5" style="12" customWidth="1"/>
    <col min="10240" max="10240" width="12.125" style="12" customWidth="1"/>
    <col min="10241" max="10241" width="37.25" style="12" customWidth="1"/>
    <col min="10242" max="10244" width="16.5" style="12" customWidth="1"/>
    <col min="10245" max="10490" width="12.125" style="12"/>
    <col min="10491" max="10491" width="12.125" style="12" customWidth="1"/>
    <col min="10492" max="10492" width="39.75" style="12" customWidth="1"/>
    <col min="10493" max="10495" width="16.5" style="12" customWidth="1"/>
    <col min="10496" max="10496" width="12.125" style="12" customWidth="1"/>
    <col min="10497" max="10497" width="37.25" style="12" customWidth="1"/>
    <col min="10498" max="10500" width="16.5" style="12" customWidth="1"/>
    <col min="10501" max="10746" width="12.125" style="12"/>
    <col min="10747" max="10747" width="12.125" style="12" customWidth="1"/>
    <col min="10748" max="10748" width="39.75" style="12" customWidth="1"/>
    <col min="10749" max="10751" width="16.5" style="12" customWidth="1"/>
    <col min="10752" max="10752" width="12.125" style="12" customWidth="1"/>
    <col min="10753" max="10753" width="37.25" style="12" customWidth="1"/>
    <col min="10754" max="10756" width="16.5" style="12" customWidth="1"/>
    <col min="10757" max="11002" width="12.125" style="12"/>
    <col min="11003" max="11003" width="12.125" style="12" customWidth="1"/>
    <col min="11004" max="11004" width="39.75" style="12" customWidth="1"/>
    <col min="11005" max="11007" width="16.5" style="12" customWidth="1"/>
    <col min="11008" max="11008" width="12.125" style="12" customWidth="1"/>
    <col min="11009" max="11009" width="37.25" style="12" customWidth="1"/>
    <col min="11010" max="11012" width="16.5" style="12" customWidth="1"/>
    <col min="11013" max="11258" width="12.125" style="12"/>
    <col min="11259" max="11259" width="12.125" style="12" customWidth="1"/>
    <col min="11260" max="11260" width="39.75" style="12" customWidth="1"/>
    <col min="11261" max="11263" width="16.5" style="12" customWidth="1"/>
    <col min="11264" max="11264" width="12.125" style="12" customWidth="1"/>
    <col min="11265" max="11265" width="37.25" style="12" customWidth="1"/>
    <col min="11266" max="11268" width="16.5" style="12" customWidth="1"/>
    <col min="11269" max="11514" width="12.125" style="12"/>
    <col min="11515" max="11515" width="12.125" style="12" customWidth="1"/>
    <col min="11516" max="11516" width="39.75" style="12" customWidth="1"/>
    <col min="11517" max="11519" width="16.5" style="12" customWidth="1"/>
    <col min="11520" max="11520" width="12.125" style="12" customWidth="1"/>
    <col min="11521" max="11521" width="37.25" style="12" customWidth="1"/>
    <col min="11522" max="11524" width="16.5" style="12" customWidth="1"/>
    <col min="11525" max="11770" width="12.125" style="12"/>
    <col min="11771" max="11771" width="12.125" style="12" customWidth="1"/>
    <col min="11772" max="11772" width="39.75" style="12" customWidth="1"/>
    <col min="11773" max="11775" width="16.5" style="12" customWidth="1"/>
    <col min="11776" max="11776" width="12.125" style="12" customWidth="1"/>
    <col min="11777" max="11777" width="37.25" style="12" customWidth="1"/>
    <col min="11778" max="11780" width="16.5" style="12" customWidth="1"/>
    <col min="11781" max="12026" width="12.125" style="12"/>
    <col min="12027" max="12027" width="12.125" style="12" customWidth="1"/>
    <col min="12028" max="12028" width="39.75" style="12" customWidth="1"/>
    <col min="12029" max="12031" width="16.5" style="12" customWidth="1"/>
    <col min="12032" max="12032" width="12.125" style="12" customWidth="1"/>
    <col min="12033" max="12033" width="37.25" style="12" customWidth="1"/>
    <col min="12034" max="12036" width="16.5" style="12" customWidth="1"/>
    <col min="12037" max="12282" width="12.125" style="12"/>
    <col min="12283" max="12283" width="12.125" style="12" customWidth="1"/>
    <col min="12284" max="12284" width="39.75" style="12" customWidth="1"/>
    <col min="12285" max="12287" width="16.5" style="12" customWidth="1"/>
    <col min="12288" max="12288" width="12.125" style="12" customWidth="1"/>
    <col min="12289" max="12289" width="37.25" style="12" customWidth="1"/>
    <col min="12290" max="12292" width="16.5" style="12" customWidth="1"/>
    <col min="12293" max="12538" width="12.125" style="12"/>
    <col min="12539" max="12539" width="12.125" style="12" customWidth="1"/>
    <col min="12540" max="12540" width="39.75" style="12" customWidth="1"/>
    <col min="12541" max="12543" width="16.5" style="12" customWidth="1"/>
    <col min="12544" max="12544" width="12.125" style="12" customWidth="1"/>
    <col min="12545" max="12545" width="37.25" style="12" customWidth="1"/>
    <col min="12546" max="12548" width="16.5" style="12" customWidth="1"/>
    <col min="12549" max="12794" width="12.125" style="12"/>
    <col min="12795" max="12795" width="12.125" style="12" customWidth="1"/>
    <col min="12796" max="12796" width="39.75" style="12" customWidth="1"/>
    <col min="12797" max="12799" width="16.5" style="12" customWidth="1"/>
    <col min="12800" max="12800" width="12.125" style="12" customWidth="1"/>
    <col min="12801" max="12801" width="37.25" style="12" customWidth="1"/>
    <col min="12802" max="12804" width="16.5" style="12" customWidth="1"/>
    <col min="12805" max="13050" width="12.125" style="12"/>
    <col min="13051" max="13051" width="12.125" style="12" customWidth="1"/>
    <col min="13052" max="13052" width="39.75" style="12" customWidth="1"/>
    <col min="13053" max="13055" width="16.5" style="12" customWidth="1"/>
    <col min="13056" max="13056" width="12.125" style="12" customWidth="1"/>
    <col min="13057" max="13057" width="37.25" style="12" customWidth="1"/>
    <col min="13058" max="13060" width="16.5" style="12" customWidth="1"/>
    <col min="13061" max="13306" width="12.125" style="12"/>
    <col min="13307" max="13307" width="12.125" style="12" customWidth="1"/>
    <col min="13308" max="13308" width="39.75" style="12" customWidth="1"/>
    <col min="13309" max="13311" width="16.5" style="12" customWidth="1"/>
    <col min="13312" max="13312" width="12.125" style="12" customWidth="1"/>
    <col min="13313" max="13313" width="37.25" style="12" customWidth="1"/>
    <col min="13314" max="13316" width="16.5" style="12" customWidth="1"/>
    <col min="13317" max="13562" width="12.125" style="12"/>
    <col min="13563" max="13563" width="12.125" style="12" customWidth="1"/>
    <col min="13564" max="13564" width="39.75" style="12" customWidth="1"/>
    <col min="13565" max="13567" width="16.5" style="12" customWidth="1"/>
    <col min="13568" max="13568" width="12.125" style="12" customWidth="1"/>
    <col min="13569" max="13569" width="37.25" style="12" customWidth="1"/>
    <col min="13570" max="13572" width="16.5" style="12" customWidth="1"/>
    <col min="13573" max="13818" width="12.125" style="12"/>
    <col min="13819" max="13819" width="12.125" style="12" customWidth="1"/>
    <col min="13820" max="13820" width="39.75" style="12" customWidth="1"/>
    <col min="13821" max="13823" width="16.5" style="12" customWidth="1"/>
    <col min="13824" max="13824" width="12.125" style="12" customWidth="1"/>
    <col min="13825" max="13825" width="37.25" style="12" customWidth="1"/>
    <col min="13826" max="13828" width="16.5" style="12" customWidth="1"/>
    <col min="13829" max="14074" width="12.125" style="12"/>
    <col min="14075" max="14075" width="12.125" style="12" customWidth="1"/>
    <col min="14076" max="14076" width="39.75" style="12" customWidth="1"/>
    <col min="14077" max="14079" width="16.5" style="12" customWidth="1"/>
    <col min="14080" max="14080" width="12.125" style="12" customWidth="1"/>
    <col min="14081" max="14081" width="37.25" style="12" customWidth="1"/>
    <col min="14082" max="14084" width="16.5" style="12" customWidth="1"/>
    <col min="14085" max="14330" width="12.125" style="12"/>
    <col min="14331" max="14331" width="12.125" style="12" customWidth="1"/>
    <col min="14332" max="14332" width="39.75" style="12" customWidth="1"/>
    <col min="14333" max="14335" width="16.5" style="12" customWidth="1"/>
    <col min="14336" max="14336" width="12.125" style="12" customWidth="1"/>
    <col min="14337" max="14337" width="37.25" style="12" customWidth="1"/>
    <col min="14338" max="14340" width="16.5" style="12" customWidth="1"/>
    <col min="14341" max="14586" width="12.125" style="12"/>
    <col min="14587" max="14587" width="12.125" style="12" customWidth="1"/>
    <col min="14588" max="14588" width="39.75" style="12" customWidth="1"/>
    <col min="14589" max="14591" width="16.5" style="12" customWidth="1"/>
    <col min="14592" max="14592" width="12.125" style="12" customWidth="1"/>
    <col min="14593" max="14593" width="37.25" style="12" customWidth="1"/>
    <col min="14594" max="14596" width="16.5" style="12" customWidth="1"/>
    <col min="14597" max="14842" width="12.125" style="12"/>
    <col min="14843" max="14843" width="12.125" style="12" customWidth="1"/>
    <col min="14844" max="14844" width="39.75" style="12" customWidth="1"/>
    <col min="14845" max="14847" width="16.5" style="12" customWidth="1"/>
    <col min="14848" max="14848" width="12.125" style="12" customWidth="1"/>
    <col min="14849" max="14849" width="37.25" style="12" customWidth="1"/>
    <col min="14850" max="14852" width="16.5" style="12" customWidth="1"/>
    <col min="14853" max="15098" width="12.125" style="12"/>
    <col min="15099" max="15099" width="12.125" style="12" customWidth="1"/>
    <col min="15100" max="15100" width="39.75" style="12" customWidth="1"/>
    <col min="15101" max="15103" width="16.5" style="12" customWidth="1"/>
    <col min="15104" max="15104" width="12.125" style="12" customWidth="1"/>
    <col min="15105" max="15105" width="37.25" style="12" customWidth="1"/>
    <col min="15106" max="15108" width="16.5" style="12" customWidth="1"/>
    <col min="15109" max="15354" width="12.125" style="12"/>
    <col min="15355" max="15355" width="12.125" style="12" customWidth="1"/>
    <col min="15356" max="15356" width="39.75" style="12" customWidth="1"/>
    <col min="15357" max="15359" width="16.5" style="12" customWidth="1"/>
    <col min="15360" max="15360" width="12.125" style="12" customWidth="1"/>
    <col min="15361" max="15361" width="37.25" style="12" customWidth="1"/>
    <col min="15362" max="15364" width="16.5" style="12" customWidth="1"/>
    <col min="15365" max="15610" width="12.125" style="12"/>
    <col min="15611" max="15611" width="12.125" style="12" customWidth="1"/>
    <col min="15612" max="15612" width="39.75" style="12" customWidth="1"/>
    <col min="15613" max="15615" width="16.5" style="12" customWidth="1"/>
    <col min="15616" max="15616" width="12.125" style="12" customWidth="1"/>
    <col min="15617" max="15617" width="37.25" style="12" customWidth="1"/>
    <col min="15618" max="15620" width="16.5" style="12" customWidth="1"/>
    <col min="15621" max="15866" width="12.125" style="12"/>
    <col min="15867" max="15867" width="12.125" style="12" customWidth="1"/>
    <col min="15868" max="15868" width="39.75" style="12" customWidth="1"/>
    <col min="15869" max="15871" width="16.5" style="12" customWidth="1"/>
    <col min="15872" max="15872" width="12.125" style="12" customWidth="1"/>
    <col min="15873" max="15873" width="37.25" style="12" customWidth="1"/>
    <col min="15874" max="15876" width="16.5" style="12" customWidth="1"/>
    <col min="15877" max="16122" width="12.125" style="12"/>
    <col min="16123" max="16123" width="12.125" style="12" customWidth="1"/>
    <col min="16124" max="16124" width="39.75" style="12" customWidth="1"/>
    <col min="16125" max="16127" width="16.5" style="12" customWidth="1"/>
    <col min="16128" max="16128" width="12.125" style="12" customWidth="1"/>
    <col min="16129" max="16129" width="37.25" style="12" customWidth="1"/>
    <col min="16130" max="16132" width="16.5" style="12" customWidth="1"/>
    <col min="16133" max="16384" width="12.125" style="12"/>
  </cols>
  <sheetData>
    <row r="1" spans="1:4" ht="21" customHeight="1">
      <c r="A1" s="13" t="s">
        <v>1375</v>
      </c>
    </row>
    <row r="2" spans="1:4" ht="35.1" customHeight="1">
      <c r="A2" s="164" t="s">
        <v>1807</v>
      </c>
      <c r="B2" s="164"/>
      <c r="C2" s="164"/>
      <c r="D2" s="164"/>
    </row>
    <row r="3" spans="1:4" ht="24.95" customHeight="1">
      <c r="A3" s="15"/>
      <c r="B3" s="15"/>
      <c r="C3" s="15"/>
      <c r="D3" s="2" t="s">
        <v>16</v>
      </c>
    </row>
    <row r="4" spans="1:4" ht="27.95" customHeight="1">
      <c r="A4" s="140" t="s">
        <v>1128</v>
      </c>
      <c r="B4" s="140" t="s">
        <v>3</v>
      </c>
      <c r="C4" s="140" t="s">
        <v>1128</v>
      </c>
      <c r="D4" s="140" t="s">
        <v>3</v>
      </c>
    </row>
    <row r="5" spans="1:4" ht="27.95" customHeight="1">
      <c r="A5" s="94" t="s">
        <v>34</v>
      </c>
      <c r="B5" s="93">
        <v>600</v>
      </c>
      <c r="C5" s="94" t="s">
        <v>35</v>
      </c>
      <c r="D5" s="93">
        <v>601</v>
      </c>
    </row>
    <row r="6" spans="1:4" ht="27.95" customHeight="1">
      <c r="A6" s="104"/>
      <c r="B6" s="104"/>
      <c r="C6" s="104"/>
      <c r="D6" s="93"/>
    </row>
    <row r="7" spans="1:4" ht="27.95" customHeight="1">
      <c r="A7" s="106" t="s">
        <v>18</v>
      </c>
      <c r="B7" s="93">
        <v>1113</v>
      </c>
      <c r="C7" s="106" t="s">
        <v>19</v>
      </c>
      <c r="D7" s="93">
        <v>0</v>
      </c>
    </row>
    <row r="8" spans="1:4" ht="27.95" customHeight="1">
      <c r="A8" s="104" t="s">
        <v>36</v>
      </c>
      <c r="B8" s="93">
        <v>0</v>
      </c>
      <c r="C8" s="104" t="s">
        <v>37</v>
      </c>
      <c r="D8" s="93">
        <v>0</v>
      </c>
    </row>
    <row r="9" spans="1:4" s="77" customFormat="1" ht="27.95" customHeight="1">
      <c r="A9" s="106" t="s">
        <v>23</v>
      </c>
      <c r="B9" s="93">
        <v>0</v>
      </c>
      <c r="C9" s="106" t="s">
        <v>21</v>
      </c>
      <c r="D9" s="93">
        <v>270</v>
      </c>
    </row>
    <row r="10" spans="1:4" ht="27.95" customHeight="1">
      <c r="A10" s="97"/>
      <c r="B10" s="93"/>
      <c r="C10" s="106" t="s">
        <v>39</v>
      </c>
      <c r="D10" s="93">
        <v>842</v>
      </c>
    </row>
    <row r="11" spans="1:4" ht="27.95" customHeight="1">
      <c r="A11" s="104"/>
      <c r="B11" s="93"/>
      <c r="C11" s="104"/>
      <c r="D11" s="93"/>
    </row>
    <row r="12" spans="1:4" ht="27.95" customHeight="1">
      <c r="A12" s="94" t="s">
        <v>1652</v>
      </c>
      <c r="B12" s="94">
        <f>+B5+B7+B8+B9</f>
        <v>1713</v>
      </c>
      <c r="C12" s="94" t="s">
        <v>1107</v>
      </c>
      <c r="D12" s="94">
        <f>+D5+D7+D8+D9+D10</f>
        <v>1713</v>
      </c>
    </row>
    <row r="13" spans="1:4" ht="27.95" customHeight="1">
      <c r="A13" s="142" t="s">
        <v>1795</v>
      </c>
    </row>
  </sheetData>
  <mergeCells count="1">
    <mergeCell ref="A2:D2"/>
  </mergeCells>
  <phoneticPr fontId="3" type="noConversion"/>
  <printOptions horizontalCentered="1"/>
  <pageMargins left="0.15748031496062992" right="0.15748031496062992" top="0.59055118110236215" bottom="0.39370078740157483" header="0.31496062992125984" footer="0"/>
  <pageSetup paperSize="9" fitToHeight="2" orientation="portrait" r:id="rId1"/>
</worksheet>
</file>

<file path=xl/worksheets/sheet17.xml><?xml version="1.0" encoding="utf-8"?>
<worksheet xmlns="http://schemas.openxmlformats.org/spreadsheetml/2006/main" xmlns:r="http://schemas.openxmlformats.org/officeDocument/2006/relationships">
  <dimension ref="A1:C55"/>
  <sheetViews>
    <sheetView showZeros="0" workbookViewId="0">
      <selection sqref="A1:XFD1"/>
    </sheetView>
  </sheetViews>
  <sheetFormatPr defaultColWidth="12.125" defaultRowHeight="17.100000000000001" customHeight="1"/>
  <cols>
    <col min="1" max="1" width="15.625" style="12" customWidth="1"/>
    <col min="2" max="2" width="50.625" style="12" customWidth="1"/>
    <col min="3" max="3" width="25.625" style="18" customWidth="1"/>
    <col min="4" max="249" width="12.125" style="12"/>
    <col min="250" max="250" width="12.125" style="12" customWidth="1"/>
    <col min="251" max="251" width="39.75" style="12" customWidth="1"/>
    <col min="252" max="254" width="16.5" style="12" customWidth="1"/>
    <col min="255" max="255" width="12.125" style="12" customWidth="1"/>
    <col min="256" max="256" width="37.25" style="12" customWidth="1"/>
    <col min="257" max="259" width="16.5" style="12" customWidth="1"/>
    <col min="260" max="505" width="12.125" style="12"/>
    <col min="506" max="506" width="12.125" style="12" customWidth="1"/>
    <col min="507" max="507" width="39.75" style="12" customWidth="1"/>
    <col min="508" max="510" width="16.5" style="12" customWidth="1"/>
    <col min="511" max="511" width="12.125" style="12" customWidth="1"/>
    <col min="512" max="512" width="37.25" style="12" customWidth="1"/>
    <col min="513" max="515" width="16.5" style="12" customWidth="1"/>
    <col min="516" max="761" width="12.125" style="12"/>
    <col min="762" max="762" width="12.125" style="12" customWidth="1"/>
    <col min="763" max="763" width="39.75" style="12" customWidth="1"/>
    <col min="764" max="766" width="16.5" style="12" customWidth="1"/>
    <col min="767" max="767" width="12.125" style="12" customWidth="1"/>
    <col min="768" max="768" width="37.25" style="12" customWidth="1"/>
    <col min="769" max="771" width="16.5" style="12" customWidth="1"/>
    <col min="772" max="1017" width="12.125" style="12"/>
    <col min="1018" max="1018" width="12.125" style="12" customWidth="1"/>
    <col min="1019" max="1019" width="39.75" style="12" customWidth="1"/>
    <col min="1020" max="1022" width="16.5" style="12" customWidth="1"/>
    <col min="1023" max="1023" width="12.125" style="12" customWidth="1"/>
    <col min="1024" max="1024" width="37.25" style="12" customWidth="1"/>
    <col min="1025" max="1027" width="16.5" style="12" customWidth="1"/>
    <col min="1028" max="1273" width="12.125" style="12"/>
    <col min="1274" max="1274" width="12.125" style="12" customWidth="1"/>
    <col min="1275" max="1275" width="39.75" style="12" customWidth="1"/>
    <col min="1276" max="1278" width="16.5" style="12" customWidth="1"/>
    <col min="1279" max="1279" width="12.125" style="12" customWidth="1"/>
    <col min="1280" max="1280" width="37.25" style="12" customWidth="1"/>
    <col min="1281" max="1283" width="16.5" style="12" customWidth="1"/>
    <col min="1284" max="1529" width="12.125" style="12"/>
    <col min="1530" max="1530" width="12.125" style="12" customWidth="1"/>
    <col min="1531" max="1531" width="39.75" style="12" customWidth="1"/>
    <col min="1532" max="1534" width="16.5" style="12" customWidth="1"/>
    <col min="1535" max="1535" width="12.125" style="12" customWidth="1"/>
    <col min="1536" max="1536" width="37.25" style="12" customWidth="1"/>
    <col min="1537" max="1539" width="16.5" style="12" customWidth="1"/>
    <col min="1540" max="1785" width="12.125" style="12"/>
    <col min="1786" max="1786" width="12.125" style="12" customWidth="1"/>
    <col min="1787" max="1787" width="39.75" style="12" customWidth="1"/>
    <col min="1788" max="1790" width="16.5" style="12" customWidth="1"/>
    <col min="1791" max="1791" width="12.125" style="12" customWidth="1"/>
    <col min="1792" max="1792" width="37.25" style="12" customWidth="1"/>
    <col min="1793" max="1795" width="16.5" style="12" customWidth="1"/>
    <col min="1796" max="2041" width="12.125" style="12"/>
    <col min="2042" max="2042" width="12.125" style="12" customWidth="1"/>
    <col min="2043" max="2043" width="39.75" style="12" customWidth="1"/>
    <col min="2044" max="2046" width="16.5" style="12" customWidth="1"/>
    <col min="2047" max="2047" width="12.125" style="12" customWidth="1"/>
    <col min="2048" max="2048" width="37.25" style="12" customWidth="1"/>
    <col min="2049" max="2051" width="16.5" style="12" customWidth="1"/>
    <col min="2052" max="2297" width="12.125" style="12"/>
    <col min="2298" max="2298" width="12.125" style="12" customWidth="1"/>
    <col min="2299" max="2299" width="39.75" style="12" customWidth="1"/>
    <col min="2300" max="2302" width="16.5" style="12" customWidth="1"/>
    <col min="2303" max="2303" width="12.125" style="12" customWidth="1"/>
    <col min="2304" max="2304" width="37.25" style="12" customWidth="1"/>
    <col min="2305" max="2307" width="16.5" style="12" customWidth="1"/>
    <col min="2308" max="2553" width="12.125" style="12"/>
    <col min="2554" max="2554" width="12.125" style="12" customWidth="1"/>
    <col min="2555" max="2555" width="39.75" style="12" customWidth="1"/>
    <col min="2556" max="2558" width="16.5" style="12" customWidth="1"/>
    <col min="2559" max="2559" width="12.125" style="12" customWidth="1"/>
    <col min="2560" max="2560" width="37.25" style="12" customWidth="1"/>
    <col min="2561" max="2563" width="16.5" style="12" customWidth="1"/>
    <col min="2564" max="2809" width="12.125" style="12"/>
    <col min="2810" max="2810" width="12.125" style="12" customWidth="1"/>
    <col min="2811" max="2811" width="39.75" style="12" customWidth="1"/>
    <col min="2812" max="2814" width="16.5" style="12" customWidth="1"/>
    <col min="2815" max="2815" width="12.125" style="12" customWidth="1"/>
    <col min="2816" max="2816" width="37.25" style="12" customWidth="1"/>
    <col min="2817" max="2819" width="16.5" style="12" customWidth="1"/>
    <col min="2820" max="3065" width="12.125" style="12"/>
    <col min="3066" max="3066" width="12.125" style="12" customWidth="1"/>
    <col min="3067" max="3067" width="39.75" style="12" customWidth="1"/>
    <col min="3068" max="3070" width="16.5" style="12" customWidth="1"/>
    <col min="3071" max="3071" width="12.125" style="12" customWidth="1"/>
    <col min="3072" max="3072" width="37.25" style="12" customWidth="1"/>
    <col min="3073" max="3075" width="16.5" style="12" customWidth="1"/>
    <col min="3076" max="3321" width="12.125" style="12"/>
    <col min="3322" max="3322" width="12.125" style="12" customWidth="1"/>
    <col min="3323" max="3323" width="39.75" style="12" customWidth="1"/>
    <col min="3324" max="3326" width="16.5" style="12" customWidth="1"/>
    <col min="3327" max="3327" width="12.125" style="12" customWidth="1"/>
    <col min="3328" max="3328" width="37.25" style="12" customWidth="1"/>
    <col min="3329" max="3331" width="16.5" style="12" customWidth="1"/>
    <col min="3332" max="3577" width="12.125" style="12"/>
    <col min="3578" max="3578" width="12.125" style="12" customWidth="1"/>
    <col min="3579" max="3579" width="39.75" style="12" customWidth="1"/>
    <col min="3580" max="3582" width="16.5" style="12" customWidth="1"/>
    <col min="3583" max="3583" width="12.125" style="12" customWidth="1"/>
    <col min="3584" max="3584" width="37.25" style="12" customWidth="1"/>
    <col min="3585" max="3587" width="16.5" style="12" customWidth="1"/>
    <col min="3588" max="3833" width="12.125" style="12"/>
    <col min="3834" max="3834" width="12.125" style="12" customWidth="1"/>
    <col min="3835" max="3835" width="39.75" style="12" customWidth="1"/>
    <col min="3836" max="3838" width="16.5" style="12" customWidth="1"/>
    <col min="3839" max="3839" width="12.125" style="12" customWidth="1"/>
    <col min="3840" max="3840" width="37.25" style="12" customWidth="1"/>
    <col min="3841" max="3843" width="16.5" style="12" customWidth="1"/>
    <col min="3844" max="4089" width="12.125" style="12"/>
    <col min="4090" max="4090" width="12.125" style="12" customWidth="1"/>
    <col min="4091" max="4091" width="39.75" style="12" customWidth="1"/>
    <col min="4092" max="4094" width="16.5" style="12" customWidth="1"/>
    <col min="4095" max="4095" width="12.125" style="12" customWidth="1"/>
    <col min="4096" max="4096" width="37.25" style="12" customWidth="1"/>
    <col min="4097" max="4099" width="16.5" style="12" customWidth="1"/>
    <col min="4100" max="4345" width="12.125" style="12"/>
    <col min="4346" max="4346" width="12.125" style="12" customWidth="1"/>
    <col min="4347" max="4347" width="39.75" style="12" customWidth="1"/>
    <col min="4348" max="4350" width="16.5" style="12" customWidth="1"/>
    <col min="4351" max="4351" width="12.125" style="12" customWidth="1"/>
    <col min="4352" max="4352" width="37.25" style="12" customWidth="1"/>
    <col min="4353" max="4355" width="16.5" style="12" customWidth="1"/>
    <col min="4356" max="4601" width="12.125" style="12"/>
    <col min="4602" max="4602" width="12.125" style="12" customWidth="1"/>
    <col min="4603" max="4603" width="39.75" style="12" customWidth="1"/>
    <col min="4604" max="4606" width="16.5" style="12" customWidth="1"/>
    <col min="4607" max="4607" width="12.125" style="12" customWidth="1"/>
    <col min="4608" max="4608" width="37.25" style="12" customWidth="1"/>
    <col min="4609" max="4611" width="16.5" style="12" customWidth="1"/>
    <col min="4612" max="4857" width="12.125" style="12"/>
    <col min="4858" max="4858" width="12.125" style="12" customWidth="1"/>
    <col min="4859" max="4859" width="39.75" style="12" customWidth="1"/>
    <col min="4860" max="4862" width="16.5" style="12" customWidth="1"/>
    <col min="4863" max="4863" width="12.125" style="12" customWidth="1"/>
    <col min="4864" max="4864" width="37.25" style="12" customWidth="1"/>
    <col min="4865" max="4867" width="16.5" style="12" customWidth="1"/>
    <col min="4868" max="5113" width="12.125" style="12"/>
    <col min="5114" max="5114" width="12.125" style="12" customWidth="1"/>
    <col min="5115" max="5115" width="39.75" style="12" customWidth="1"/>
    <col min="5116" max="5118" width="16.5" style="12" customWidth="1"/>
    <col min="5119" max="5119" width="12.125" style="12" customWidth="1"/>
    <col min="5120" max="5120" width="37.25" style="12" customWidth="1"/>
    <col min="5121" max="5123" width="16.5" style="12" customWidth="1"/>
    <col min="5124" max="5369" width="12.125" style="12"/>
    <col min="5370" max="5370" width="12.125" style="12" customWidth="1"/>
    <col min="5371" max="5371" width="39.75" style="12" customWidth="1"/>
    <col min="5372" max="5374" width="16.5" style="12" customWidth="1"/>
    <col min="5375" max="5375" width="12.125" style="12" customWidth="1"/>
    <col min="5376" max="5376" width="37.25" style="12" customWidth="1"/>
    <col min="5377" max="5379" width="16.5" style="12" customWidth="1"/>
    <col min="5380" max="5625" width="12.125" style="12"/>
    <col min="5626" max="5626" width="12.125" style="12" customWidth="1"/>
    <col min="5627" max="5627" width="39.75" style="12" customWidth="1"/>
    <col min="5628" max="5630" width="16.5" style="12" customWidth="1"/>
    <col min="5631" max="5631" width="12.125" style="12" customWidth="1"/>
    <col min="5632" max="5632" width="37.25" style="12" customWidth="1"/>
    <col min="5633" max="5635" width="16.5" style="12" customWidth="1"/>
    <col min="5636" max="5881" width="12.125" style="12"/>
    <col min="5882" max="5882" width="12.125" style="12" customWidth="1"/>
    <col min="5883" max="5883" width="39.75" style="12" customWidth="1"/>
    <col min="5884" max="5886" width="16.5" style="12" customWidth="1"/>
    <col min="5887" max="5887" width="12.125" style="12" customWidth="1"/>
    <col min="5888" max="5888" width="37.25" style="12" customWidth="1"/>
    <col min="5889" max="5891" width="16.5" style="12" customWidth="1"/>
    <col min="5892" max="6137" width="12.125" style="12"/>
    <col min="6138" max="6138" width="12.125" style="12" customWidth="1"/>
    <col min="6139" max="6139" width="39.75" style="12" customWidth="1"/>
    <col min="6140" max="6142" width="16.5" style="12" customWidth="1"/>
    <col min="6143" max="6143" width="12.125" style="12" customWidth="1"/>
    <col min="6144" max="6144" width="37.25" style="12" customWidth="1"/>
    <col min="6145" max="6147" width="16.5" style="12" customWidth="1"/>
    <col min="6148" max="6393" width="12.125" style="12"/>
    <col min="6394" max="6394" width="12.125" style="12" customWidth="1"/>
    <col min="6395" max="6395" width="39.75" style="12" customWidth="1"/>
    <col min="6396" max="6398" width="16.5" style="12" customWidth="1"/>
    <col min="6399" max="6399" width="12.125" style="12" customWidth="1"/>
    <col min="6400" max="6400" width="37.25" style="12" customWidth="1"/>
    <col min="6401" max="6403" width="16.5" style="12" customWidth="1"/>
    <col min="6404" max="6649" width="12.125" style="12"/>
    <col min="6650" max="6650" width="12.125" style="12" customWidth="1"/>
    <col min="6651" max="6651" width="39.75" style="12" customWidth="1"/>
    <col min="6652" max="6654" width="16.5" style="12" customWidth="1"/>
    <col min="6655" max="6655" width="12.125" style="12" customWidth="1"/>
    <col min="6656" max="6656" width="37.25" style="12" customWidth="1"/>
    <col min="6657" max="6659" width="16.5" style="12" customWidth="1"/>
    <col min="6660" max="6905" width="12.125" style="12"/>
    <col min="6906" max="6906" width="12.125" style="12" customWidth="1"/>
    <col min="6907" max="6907" width="39.75" style="12" customWidth="1"/>
    <col min="6908" max="6910" width="16.5" style="12" customWidth="1"/>
    <col min="6911" max="6911" width="12.125" style="12" customWidth="1"/>
    <col min="6912" max="6912" width="37.25" style="12" customWidth="1"/>
    <col min="6913" max="6915" width="16.5" style="12" customWidth="1"/>
    <col min="6916" max="7161" width="12.125" style="12"/>
    <col min="7162" max="7162" width="12.125" style="12" customWidth="1"/>
    <col min="7163" max="7163" width="39.75" style="12" customWidth="1"/>
    <col min="7164" max="7166" width="16.5" style="12" customWidth="1"/>
    <col min="7167" max="7167" width="12.125" style="12" customWidth="1"/>
    <col min="7168" max="7168" width="37.25" style="12" customWidth="1"/>
    <col min="7169" max="7171" width="16.5" style="12" customWidth="1"/>
    <col min="7172" max="7417" width="12.125" style="12"/>
    <col min="7418" max="7418" width="12.125" style="12" customWidth="1"/>
    <col min="7419" max="7419" width="39.75" style="12" customWidth="1"/>
    <col min="7420" max="7422" width="16.5" style="12" customWidth="1"/>
    <col min="7423" max="7423" width="12.125" style="12" customWidth="1"/>
    <col min="7424" max="7424" width="37.25" style="12" customWidth="1"/>
    <col min="7425" max="7427" width="16.5" style="12" customWidth="1"/>
    <col min="7428" max="7673" width="12.125" style="12"/>
    <col min="7674" max="7674" width="12.125" style="12" customWidth="1"/>
    <col min="7675" max="7675" width="39.75" style="12" customWidth="1"/>
    <col min="7676" max="7678" width="16.5" style="12" customWidth="1"/>
    <col min="7679" max="7679" width="12.125" style="12" customWidth="1"/>
    <col min="7680" max="7680" width="37.25" style="12" customWidth="1"/>
    <col min="7681" max="7683" width="16.5" style="12" customWidth="1"/>
    <col min="7684" max="7929" width="12.125" style="12"/>
    <col min="7930" max="7930" width="12.125" style="12" customWidth="1"/>
    <col min="7931" max="7931" width="39.75" style="12" customWidth="1"/>
    <col min="7932" max="7934" width="16.5" style="12" customWidth="1"/>
    <col min="7935" max="7935" width="12.125" style="12" customWidth="1"/>
    <col min="7936" max="7936" width="37.25" style="12" customWidth="1"/>
    <col min="7937" max="7939" width="16.5" style="12" customWidth="1"/>
    <col min="7940" max="8185" width="12.125" style="12"/>
    <col min="8186" max="8186" width="12.125" style="12" customWidth="1"/>
    <col min="8187" max="8187" width="39.75" style="12" customWidth="1"/>
    <col min="8188" max="8190" width="16.5" style="12" customWidth="1"/>
    <col min="8191" max="8191" width="12.125" style="12" customWidth="1"/>
    <col min="8192" max="8192" width="37.25" style="12" customWidth="1"/>
    <col min="8193" max="8195" width="16.5" style="12" customWidth="1"/>
    <col min="8196" max="8441" width="12.125" style="12"/>
    <col min="8442" max="8442" width="12.125" style="12" customWidth="1"/>
    <col min="8443" max="8443" width="39.75" style="12" customWidth="1"/>
    <col min="8444" max="8446" width="16.5" style="12" customWidth="1"/>
    <col min="8447" max="8447" width="12.125" style="12" customWidth="1"/>
    <col min="8448" max="8448" width="37.25" style="12" customWidth="1"/>
    <col min="8449" max="8451" width="16.5" style="12" customWidth="1"/>
    <col min="8452" max="8697" width="12.125" style="12"/>
    <col min="8698" max="8698" width="12.125" style="12" customWidth="1"/>
    <col min="8699" max="8699" width="39.75" style="12" customWidth="1"/>
    <col min="8700" max="8702" width="16.5" style="12" customWidth="1"/>
    <col min="8703" max="8703" width="12.125" style="12" customWidth="1"/>
    <col min="8704" max="8704" width="37.25" style="12" customWidth="1"/>
    <col min="8705" max="8707" width="16.5" style="12" customWidth="1"/>
    <col min="8708" max="8953" width="12.125" style="12"/>
    <col min="8954" max="8954" width="12.125" style="12" customWidth="1"/>
    <col min="8955" max="8955" width="39.75" style="12" customWidth="1"/>
    <col min="8956" max="8958" width="16.5" style="12" customWidth="1"/>
    <col min="8959" max="8959" width="12.125" style="12" customWidth="1"/>
    <col min="8960" max="8960" width="37.25" style="12" customWidth="1"/>
    <col min="8961" max="8963" width="16.5" style="12" customWidth="1"/>
    <col min="8964" max="9209" width="12.125" style="12"/>
    <col min="9210" max="9210" width="12.125" style="12" customWidth="1"/>
    <col min="9211" max="9211" width="39.75" style="12" customWidth="1"/>
    <col min="9212" max="9214" width="16.5" style="12" customWidth="1"/>
    <col min="9215" max="9215" width="12.125" style="12" customWidth="1"/>
    <col min="9216" max="9216" width="37.25" style="12" customWidth="1"/>
    <col min="9217" max="9219" width="16.5" style="12" customWidth="1"/>
    <col min="9220" max="9465" width="12.125" style="12"/>
    <col min="9466" max="9466" width="12.125" style="12" customWidth="1"/>
    <col min="9467" max="9467" width="39.75" style="12" customWidth="1"/>
    <col min="9468" max="9470" width="16.5" style="12" customWidth="1"/>
    <col min="9471" max="9471" width="12.125" style="12" customWidth="1"/>
    <col min="9472" max="9472" width="37.25" style="12" customWidth="1"/>
    <col min="9473" max="9475" width="16.5" style="12" customWidth="1"/>
    <col min="9476" max="9721" width="12.125" style="12"/>
    <col min="9722" max="9722" width="12.125" style="12" customWidth="1"/>
    <col min="9723" max="9723" width="39.75" style="12" customWidth="1"/>
    <col min="9724" max="9726" width="16.5" style="12" customWidth="1"/>
    <col min="9727" max="9727" width="12.125" style="12" customWidth="1"/>
    <col min="9728" max="9728" width="37.25" style="12" customWidth="1"/>
    <col min="9729" max="9731" width="16.5" style="12" customWidth="1"/>
    <col min="9732" max="9977" width="12.125" style="12"/>
    <col min="9978" max="9978" width="12.125" style="12" customWidth="1"/>
    <col min="9979" max="9979" width="39.75" style="12" customWidth="1"/>
    <col min="9980" max="9982" width="16.5" style="12" customWidth="1"/>
    <col min="9983" max="9983" width="12.125" style="12" customWidth="1"/>
    <col min="9984" max="9984" width="37.25" style="12" customWidth="1"/>
    <col min="9985" max="9987" width="16.5" style="12" customWidth="1"/>
    <col min="9988" max="10233" width="12.125" style="12"/>
    <col min="10234" max="10234" width="12.125" style="12" customWidth="1"/>
    <col min="10235" max="10235" width="39.75" style="12" customWidth="1"/>
    <col min="10236" max="10238" width="16.5" style="12" customWidth="1"/>
    <col min="10239" max="10239" width="12.125" style="12" customWidth="1"/>
    <col min="10240" max="10240" width="37.25" style="12" customWidth="1"/>
    <col min="10241" max="10243" width="16.5" style="12" customWidth="1"/>
    <col min="10244" max="10489" width="12.125" style="12"/>
    <col min="10490" max="10490" width="12.125" style="12" customWidth="1"/>
    <col min="10491" max="10491" width="39.75" style="12" customWidth="1"/>
    <col min="10492" max="10494" width="16.5" style="12" customWidth="1"/>
    <col min="10495" max="10495" width="12.125" style="12" customWidth="1"/>
    <col min="10496" max="10496" width="37.25" style="12" customWidth="1"/>
    <col min="10497" max="10499" width="16.5" style="12" customWidth="1"/>
    <col min="10500" max="10745" width="12.125" style="12"/>
    <col min="10746" max="10746" width="12.125" style="12" customWidth="1"/>
    <col min="10747" max="10747" width="39.75" style="12" customWidth="1"/>
    <col min="10748" max="10750" width="16.5" style="12" customWidth="1"/>
    <col min="10751" max="10751" width="12.125" style="12" customWidth="1"/>
    <col min="10752" max="10752" width="37.25" style="12" customWidth="1"/>
    <col min="10753" max="10755" width="16.5" style="12" customWidth="1"/>
    <col min="10756" max="11001" width="12.125" style="12"/>
    <col min="11002" max="11002" width="12.125" style="12" customWidth="1"/>
    <col min="11003" max="11003" width="39.75" style="12" customWidth="1"/>
    <col min="11004" max="11006" width="16.5" style="12" customWidth="1"/>
    <col min="11007" max="11007" width="12.125" style="12" customWidth="1"/>
    <col min="11008" max="11008" width="37.25" style="12" customWidth="1"/>
    <col min="11009" max="11011" width="16.5" style="12" customWidth="1"/>
    <col min="11012" max="11257" width="12.125" style="12"/>
    <col min="11258" max="11258" width="12.125" style="12" customWidth="1"/>
    <col min="11259" max="11259" width="39.75" style="12" customWidth="1"/>
    <col min="11260" max="11262" width="16.5" style="12" customWidth="1"/>
    <col min="11263" max="11263" width="12.125" style="12" customWidth="1"/>
    <col min="11264" max="11264" width="37.25" style="12" customWidth="1"/>
    <col min="11265" max="11267" width="16.5" style="12" customWidth="1"/>
    <col min="11268" max="11513" width="12.125" style="12"/>
    <col min="11514" max="11514" width="12.125" style="12" customWidth="1"/>
    <col min="11515" max="11515" width="39.75" style="12" customWidth="1"/>
    <col min="11516" max="11518" width="16.5" style="12" customWidth="1"/>
    <col min="11519" max="11519" width="12.125" style="12" customWidth="1"/>
    <col min="11520" max="11520" width="37.25" style="12" customWidth="1"/>
    <col min="11521" max="11523" width="16.5" style="12" customWidth="1"/>
    <col min="11524" max="11769" width="12.125" style="12"/>
    <col min="11770" max="11770" width="12.125" style="12" customWidth="1"/>
    <col min="11771" max="11771" width="39.75" style="12" customWidth="1"/>
    <col min="11772" max="11774" width="16.5" style="12" customWidth="1"/>
    <col min="11775" max="11775" width="12.125" style="12" customWidth="1"/>
    <col min="11776" max="11776" width="37.25" style="12" customWidth="1"/>
    <col min="11777" max="11779" width="16.5" style="12" customWidth="1"/>
    <col min="11780" max="12025" width="12.125" style="12"/>
    <col min="12026" max="12026" width="12.125" style="12" customWidth="1"/>
    <col min="12027" max="12027" width="39.75" style="12" customWidth="1"/>
    <col min="12028" max="12030" width="16.5" style="12" customWidth="1"/>
    <col min="12031" max="12031" width="12.125" style="12" customWidth="1"/>
    <col min="12032" max="12032" width="37.25" style="12" customWidth="1"/>
    <col min="12033" max="12035" width="16.5" style="12" customWidth="1"/>
    <col min="12036" max="12281" width="12.125" style="12"/>
    <col min="12282" max="12282" width="12.125" style="12" customWidth="1"/>
    <col min="12283" max="12283" width="39.75" style="12" customWidth="1"/>
    <col min="12284" max="12286" width="16.5" style="12" customWidth="1"/>
    <col min="12287" max="12287" width="12.125" style="12" customWidth="1"/>
    <col min="12288" max="12288" width="37.25" style="12" customWidth="1"/>
    <col min="12289" max="12291" width="16.5" style="12" customWidth="1"/>
    <col min="12292" max="12537" width="12.125" style="12"/>
    <col min="12538" max="12538" width="12.125" style="12" customWidth="1"/>
    <col min="12539" max="12539" width="39.75" style="12" customWidth="1"/>
    <col min="12540" max="12542" width="16.5" style="12" customWidth="1"/>
    <col min="12543" max="12543" width="12.125" style="12" customWidth="1"/>
    <col min="12544" max="12544" width="37.25" style="12" customWidth="1"/>
    <col min="12545" max="12547" width="16.5" style="12" customWidth="1"/>
    <col min="12548" max="12793" width="12.125" style="12"/>
    <col min="12794" max="12794" width="12.125" style="12" customWidth="1"/>
    <col min="12795" max="12795" width="39.75" style="12" customWidth="1"/>
    <col min="12796" max="12798" width="16.5" style="12" customWidth="1"/>
    <col min="12799" max="12799" width="12.125" style="12" customWidth="1"/>
    <col min="12800" max="12800" width="37.25" style="12" customWidth="1"/>
    <col min="12801" max="12803" width="16.5" style="12" customWidth="1"/>
    <col min="12804" max="13049" width="12.125" style="12"/>
    <col min="13050" max="13050" width="12.125" style="12" customWidth="1"/>
    <col min="13051" max="13051" width="39.75" style="12" customWidth="1"/>
    <col min="13052" max="13054" width="16.5" style="12" customWidth="1"/>
    <col min="13055" max="13055" width="12.125" style="12" customWidth="1"/>
    <col min="13056" max="13056" width="37.25" style="12" customWidth="1"/>
    <col min="13057" max="13059" width="16.5" style="12" customWidth="1"/>
    <col min="13060" max="13305" width="12.125" style="12"/>
    <col min="13306" max="13306" width="12.125" style="12" customWidth="1"/>
    <col min="13307" max="13307" width="39.75" style="12" customWidth="1"/>
    <col min="13308" max="13310" width="16.5" style="12" customWidth="1"/>
    <col min="13311" max="13311" width="12.125" style="12" customWidth="1"/>
    <col min="13312" max="13312" width="37.25" style="12" customWidth="1"/>
    <col min="13313" max="13315" width="16.5" style="12" customWidth="1"/>
    <col min="13316" max="13561" width="12.125" style="12"/>
    <col min="13562" max="13562" width="12.125" style="12" customWidth="1"/>
    <col min="13563" max="13563" width="39.75" style="12" customWidth="1"/>
    <col min="13564" max="13566" width="16.5" style="12" customWidth="1"/>
    <col min="13567" max="13567" width="12.125" style="12" customWidth="1"/>
    <col min="13568" max="13568" width="37.25" style="12" customWidth="1"/>
    <col min="13569" max="13571" width="16.5" style="12" customWidth="1"/>
    <col min="13572" max="13817" width="12.125" style="12"/>
    <col min="13818" max="13818" width="12.125" style="12" customWidth="1"/>
    <col min="13819" max="13819" width="39.75" style="12" customWidth="1"/>
    <col min="13820" max="13822" width="16.5" style="12" customWidth="1"/>
    <col min="13823" max="13823" width="12.125" style="12" customWidth="1"/>
    <col min="13824" max="13824" width="37.25" style="12" customWidth="1"/>
    <col min="13825" max="13827" width="16.5" style="12" customWidth="1"/>
    <col min="13828" max="14073" width="12.125" style="12"/>
    <col min="14074" max="14074" width="12.125" style="12" customWidth="1"/>
    <col min="14075" max="14075" width="39.75" style="12" customWidth="1"/>
    <col min="14076" max="14078" width="16.5" style="12" customWidth="1"/>
    <col min="14079" max="14079" width="12.125" style="12" customWidth="1"/>
    <col min="14080" max="14080" width="37.25" style="12" customWidth="1"/>
    <col min="14081" max="14083" width="16.5" style="12" customWidth="1"/>
    <col min="14084" max="14329" width="12.125" style="12"/>
    <col min="14330" max="14330" width="12.125" style="12" customWidth="1"/>
    <col min="14331" max="14331" width="39.75" style="12" customWidth="1"/>
    <col min="14332" max="14334" width="16.5" style="12" customWidth="1"/>
    <col min="14335" max="14335" width="12.125" style="12" customWidth="1"/>
    <col min="14336" max="14336" width="37.25" style="12" customWidth="1"/>
    <col min="14337" max="14339" width="16.5" style="12" customWidth="1"/>
    <col min="14340" max="14585" width="12.125" style="12"/>
    <col min="14586" max="14586" width="12.125" style="12" customWidth="1"/>
    <col min="14587" max="14587" width="39.75" style="12" customWidth="1"/>
    <col min="14588" max="14590" width="16.5" style="12" customWidth="1"/>
    <col min="14591" max="14591" width="12.125" style="12" customWidth="1"/>
    <col min="14592" max="14592" width="37.25" style="12" customWidth="1"/>
    <col min="14593" max="14595" width="16.5" style="12" customWidth="1"/>
    <col min="14596" max="14841" width="12.125" style="12"/>
    <col min="14842" max="14842" width="12.125" style="12" customWidth="1"/>
    <col min="14843" max="14843" width="39.75" style="12" customWidth="1"/>
    <col min="14844" max="14846" width="16.5" style="12" customWidth="1"/>
    <col min="14847" max="14847" width="12.125" style="12" customWidth="1"/>
    <col min="14848" max="14848" width="37.25" style="12" customWidth="1"/>
    <col min="14849" max="14851" width="16.5" style="12" customWidth="1"/>
    <col min="14852" max="15097" width="12.125" style="12"/>
    <col min="15098" max="15098" width="12.125" style="12" customWidth="1"/>
    <col min="15099" max="15099" width="39.75" style="12" customWidth="1"/>
    <col min="15100" max="15102" width="16.5" style="12" customWidth="1"/>
    <col min="15103" max="15103" width="12.125" style="12" customWidth="1"/>
    <col min="15104" max="15104" width="37.25" style="12" customWidth="1"/>
    <col min="15105" max="15107" width="16.5" style="12" customWidth="1"/>
    <col min="15108" max="15353" width="12.125" style="12"/>
    <col min="15354" max="15354" width="12.125" style="12" customWidth="1"/>
    <col min="15355" max="15355" width="39.75" style="12" customWidth="1"/>
    <col min="15356" max="15358" width="16.5" style="12" customWidth="1"/>
    <col min="15359" max="15359" width="12.125" style="12" customWidth="1"/>
    <col min="15360" max="15360" width="37.25" style="12" customWidth="1"/>
    <col min="15361" max="15363" width="16.5" style="12" customWidth="1"/>
    <col min="15364" max="15609" width="12.125" style="12"/>
    <col min="15610" max="15610" width="12.125" style="12" customWidth="1"/>
    <col min="15611" max="15611" width="39.75" style="12" customWidth="1"/>
    <col min="15612" max="15614" width="16.5" style="12" customWidth="1"/>
    <col min="15615" max="15615" width="12.125" style="12" customWidth="1"/>
    <col min="15616" max="15616" width="37.25" style="12" customWidth="1"/>
    <col min="15617" max="15619" width="16.5" style="12" customWidth="1"/>
    <col min="15620" max="15865" width="12.125" style="12"/>
    <col min="15866" max="15866" width="12.125" style="12" customWidth="1"/>
    <col min="15867" max="15867" width="39.75" style="12" customWidth="1"/>
    <col min="15868" max="15870" width="16.5" style="12" customWidth="1"/>
    <col min="15871" max="15871" width="12.125" style="12" customWidth="1"/>
    <col min="15872" max="15872" width="37.25" style="12" customWidth="1"/>
    <col min="15873" max="15875" width="16.5" style="12" customWidth="1"/>
    <col min="15876" max="16121" width="12.125" style="12"/>
    <col min="16122" max="16122" width="12.125" style="12" customWidth="1"/>
    <col min="16123" max="16123" width="39.75" style="12" customWidth="1"/>
    <col min="16124" max="16126" width="16.5" style="12" customWidth="1"/>
    <col min="16127" max="16127" width="12.125" style="12" customWidth="1"/>
    <col min="16128" max="16128" width="37.25" style="12" customWidth="1"/>
    <col min="16129" max="16131" width="16.5" style="12" customWidth="1"/>
    <col min="16132" max="16384" width="12.125" style="12"/>
  </cols>
  <sheetData>
    <row r="1" spans="1:3" ht="21" customHeight="1">
      <c r="A1" s="13" t="s">
        <v>1376</v>
      </c>
    </row>
    <row r="2" spans="1:3" ht="35.1" customHeight="1">
      <c r="A2" s="164" t="s">
        <v>1812</v>
      </c>
      <c r="B2" s="164"/>
      <c r="C2" s="164"/>
    </row>
    <row r="3" spans="1:3" ht="24.95" customHeight="1">
      <c r="B3" s="15"/>
      <c r="C3" s="55" t="s">
        <v>16</v>
      </c>
    </row>
    <row r="4" spans="1:3" ht="20.100000000000001" customHeight="1">
      <c r="A4" s="40" t="s">
        <v>65</v>
      </c>
      <c r="B4" s="40" t="s">
        <v>1370</v>
      </c>
      <c r="C4" s="40" t="s">
        <v>3</v>
      </c>
    </row>
    <row r="5" spans="1:3" s="90" customFormat="1" ht="20.100000000000001" customHeight="1">
      <c r="A5" s="86"/>
      <c r="B5" s="86" t="s">
        <v>1561</v>
      </c>
      <c r="C5" s="38">
        <f t="shared" ref="C5:C6" si="0">C6</f>
        <v>600</v>
      </c>
    </row>
    <row r="6" spans="1:3" s="90" customFormat="1" ht="20.100000000000001" customHeight="1">
      <c r="A6" s="39">
        <v>103</v>
      </c>
      <c r="B6" s="112" t="s">
        <v>996</v>
      </c>
      <c r="C6" s="38">
        <f t="shared" si="0"/>
        <v>600</v>
      </c>
    </row>
    <row r="7" spans="1:3" s="90" customFormat="1" ht="20.100000000000001" customHeight="1">
      <c r="A7" s="39">
        <v>10306</v>
      </c>
      <c r="B7" s="112" t="s">
        <v>997</v>
      </c>
      <c r="C7" s="38">
        <f>C8+C40+C45+C51+C55</f>
        <v>600</v>
      </c>
    </row>
    <row r="8" spans="1:3" s="90" customFormat="1" ht="20.100000000000001" customHeight="1">
      <c r="A8" s="39">
        <v>1030601</v>
      </c>
      <c r="B8" s="112" t="s">
        <v>998</v>
      </c>
      <c r="C8" s="38">
        <f>SUM(C9:C39)</f>
        <v>0</v>
      </c>
    </row>
    <row r="9" spans="1:3" s="90" customFormat="1" ht="20.100000000000001" customHeight="1">
      <c r="A9" s="39">
        <v>103060103</v>
      </c>
      <c r="B9" s="113" t="s">
        <v>1000</v>
      </c>
      <c r="C9" s="38">
        <v>0</v>
      </c>
    </row>
    <row r="10" spans="1:3" s="90" customFormat="1" ht="20.100000000000001" customHeight="1">
      <c r="A10" s="39">
        <v>103060104</v>
      </c>
      <c r="B10" s="113" t="s">
        <v>1001</v>
      </c>
      <c r="C10" s="38">
        <v>0</v>
      </c>
    </row>
    <row r="11" spans="1:3" s="90" customFormat="1" ht="20.100000000000001" customHeight="1">
      <c r="A11" s="39">
        <v>103060105</v>
      </c>
      <c r="B11" s="113" t="s">
        <v>1003</v>
      </c>
      <c r="C11" s="38">
        <v>0</v>
      </c>
    </row>
    <row r="12" spans="1:3" s="90" customFormat="1" ht="20.100000000000001" customHeight="1">
      <c r="A12" s="39">
        <v>103060106</v>
      </c>
      <c r="B12" s="113" t="s">
        <v>1005</v>
      </c>
      <c r="C12" s="38">
        <v>0</v>
      </c>
    </row>
    <row r="13" spans="1:3" s="90" customFormat="1" ht="20.100000000000001" customHeight="1">
      <c r="A13" s="39">
        <v>103060107</v>
      </c>
      <c r="B13" s="113" t="s">
        <v>1006</v>
      </c>
      <c r="C13" s="38">
        <v>0</v>
      </c>
    </row>
    <row r="14" spans="1:3" s="90" customFormat="1" ht="20.100000000000001" customHeight="1">
      <c r="A14" s="39">
        <v>103060108</v>
      </c>
      <c r="B14" s="113" t="s">
        <v>1008</v>
      </c>
      <c r="C14" s="38">
        <v>0</v>
      </c>
    </row>
    <row r="15" spans="1:3" s="90" customFormat="1" ht="20.100000000000001" customHeight="1">
      <c r="A15" s="39">
        <v>103060109</v>
      </c>
      <c r="B15" s="113" t="s">
        <v>1010</v>
      </c>
      <c r="C15" s="38">
        <v>0</v>
      </c>
    </row>
    <row r="16" spans="1:3" s="90" customFormat="1" ht="20.100000000000001" customHeight="1">
      <c r="A16" s="39">
        <v>103060112</v>
      </c>
      <c r="B16" s="113" t="s">
        <v>1012</v>
      </c>
      <c r="C16" s="38">
        <v>0</v>
      </c>
    </row>
    <row r="17" spans="1:3" s="90" customFormat="1" ht="20.100000000000001" customHeight="1">
      <c r="A17" s="39">
        <v>103060113</v>
      </c>
      <c r="B17" s="113" t="s">
        <v>1014</v>
      </c>
      <c r="C17" s="38">
        <v>0</v>
      </c>
    </row>
    <row r="18" spans="1:3" s="90" customFormat="1" ht="20.100000000000001" customHeight="1">
      <c r="A18" s="39">
        <v>103060114</v>
      </c>
      <c r="B18" s="113" t="s">
        <v>1016</v>
      </c>
      <c r="C18" s="38">
        <v>0</v>
      </c>
    </row>
    <row r="19" spans="1:3" s="90" customFormat="1" ht="20.100000000000001" customHeight="1">
      <c r="A19" s="39">
        <v>103060115</v>
      </c>
      <c r="B19" s="113" t="s">
        <v>1018</v>
      </c>
      <c r="C19" s="38">
        <v>0</v>
      </c>
    </row>
    <row r="20" spans="1:3" s="90" customFormat="1" ht="20.100000000000001" customHeight="1">
      <c r="A20" s="39">
        <v>103060116</v>
      </c>
      <c r="B20" s="113" t="s">
        <v>1020</v>
      </c>
      <c r="C20" s="38">
        <v>0</v>
      </c>
    </row>
    <row r="21" spans="1:3" s="90" customFormat="1" ht="20.100000000000001" customHeight="1">
      <c r="A21" s="39">
        <v>103060117</v>
      </c>
      <c r="B21" s="113" t="s">
        <v>1022</v>
      </c>
      <c r="C21" s="38">
        <v>0</v>
      </c>
    </row>
    <row r="22" spans="1:3" s="90" customFormat="1" ht="20.100000000000001" customHeight="1">
      <c r="A22" s="39">
        <v>103060118</v>
      </c>
      <c r="B22" s="113" t="s">
        <v>1024</v>
      </c>
      <c r="C22" s="38">
        <v>0</v>
      </c>
    </row>
    <row r="23" spans="1:3" s="90" customFormat="1" ht="20.100000000000001" customHeight="1">
      <c r="A23" s="39">
        <v>103060119</v>
      </c>
      <c r="B23" s="113" t="s">
        <v>1026</v>
      </c>
      <c r="C23" s="38">
        <v>0</v>
      </c>
    </row>
    <row r="24" spans="1:3" s="90" customFormat="1" ht="20.100000000000001" customHeight="1">
      <c r="A24" s="39">
        <v>103060120</v>
      </c>
      <c r="B24" s="113" t="s">
        <v>1028</v>
      </c>
      <c r="C24" s="38">
        <v>0</v>
      </c>
    </row>
    <row r="25" spans="1:3" s="90" customFormat="1" ht="20.100000000000001" customHeight="1">
      <c r="A25" s="39">
        <v>103060121</v>
      </c>
      <c r="B25" s="113" t="s">
        <v>1030</v>
      </c>
      <c r="C25" s="38">
        <v>0</v>
      </c>
    </row>
    <row r="26" spans="1:3" s="90" customFormat="1" ht="20.100000000000001" customHeight="1">
      <c r="A26" s="39">
        <v>103060122</v>
      </c>
      <c r="B26" s="113" t="s">
        <v>1032</v>
      </c>
      <c r="C26" s="38">
        <v>0</v>
      </c>
    </row>
    <row r="27" spans="1:3" s="90" customFormat="1" ht="20.100000000000001" customHeight="1">
      <c r="A27" s="39">
        <v>103060123</v>
      </c>
      <c r="B27" s="113" t="s">
        <v>1034</v>
      </c>
      <c r="C27" s="38">
        <v>0</v>
      </c>
    </row>
    <row r="28" spans="1:3" s="90" customFormat="1" ht="20.100000000000001" customHeight="1">
      <c r="A28" s="39">
        <v>103060124</v>
      </c>
      <c r="B28" s="113" t="s">
        <v>1036</v>
      </c>
      <c r="C28" s="38">
        <v>0</v>
      </c>
    </row>
    <row r="29" spans="1:3" s="90" customFormat="1" ht="20.100000000000001" customHeight="1">
      <c r="A29" s="39">
        <v>103060125</v>
      </c>
      <c r="B29" s="113" t="s">
        <v>1038</v>
      </c>
      <c r="C29" s="38">
        <v>0</v>
      </c>
    </row>
    <row r="30" spans="1:3" s="90" customFormat="1" ht="20.100000000000001" customHeight="1">
      <c r="A30" s="39">
        <v>103060126</v>
      </c>
      <c r="B30" s="113" t="s">
        <v>1040</v>
      </c>
      <c r="C30" s="38">
        <v>0</v>
      </c>
    </row>
    <row r="31" spans="1:3" s="90" customFormat="1" ht="20.100000000000001" customHeight="1">
      <c r="A31" s="39">
        <v>103060127</v>
      </c>
      <c r="B31" s="113" t="s">
        <v>1042</v>
      </c>
      <c r="C31" s="38">
        <v>0</v>
      </c>
    </row>
    <row r="32" spans="1:3" s="90" customFormat="1" ht="20.100000000000001" customHeight="1">
      <c r="A32" s="39">
        <v>103060128</v>
      </c>
      <c r="B32" s="113" t="s">
        <v>1043</v>
      </c>
      <c r="C32" s="38">
        <v>0</v>
      </c>
    </row>
    <row r="33" spans="1:3" s="90" customFormat="1" ht="20.100000000000001" customHeight="1">
      <c r="A33" s="39">
        <v>103060129</v>
      </c>
      <c r="B33" s="113" t="s">
        <v>1044</v>
      </c>
      <c r="C33" s="38">
        <v>0</v>
      </c>
    </row>
    <row r="34" spans="1:3" s="90" customFormat="1" ht="20.100000000000001" customHeight="1">
      <c r="A34" s="39">
        <v>103060130</v>
      </c>
      <c r="B34" s="113" t="s">
        <v>1045</v>
      </c>
      <c r="C34" s="38">
        <v>0</v>
      </c>
    </row>
    <row r="35" spans="1:3" s="90" customFormat="1" ht="20.100000000000001" customHeight="1">
      <c r="A35" s="39">
        <v>103060131</v>
      </c>
      <c r="B35" s="113" t="s">
        <v>1046</v>
      </c>
      <c r="C35" s="38">
        <v>0</v>
      </c>
    </row>
    <row r="36" spans="1:3" s="90" customFormat="1" ht="20.100000000000001" customHeight="1">
      <c r="A36" s="39">
        <v>103060132</v>
      </c>
      <c r="B36" s="113" t="s">
        <v>1048</v>
      </c>
      <c r="C36" s="38">
        <v>0</v>
      </c>
    </row>
    <row r="37" spans="1:3" s="90" customFormat="1" ht="20.100000000000001" customHeight="1">
      <c r="A37" s="39">
        <v>103060133</v>
      </c>
      <c r="B37" s="113" t="s">
        <v>1050</v>
      </c>
      <c r="C37" s="38">
        <v>0</v>
      </c>
    </row>
    <row r="38" spans="1:3" s="90" customFormat="1" ht="20.100000000000001" customHeight="1">
      <c r="A38" s="39">
        <v>103060134</v>
      </c>
      <c r="B38" s="113" t="s">
        <v>1051</v>
      </c>
      <c r="C38" s="38">
        <v>0</v>
      </c>
    </row>
    <row r="39" spans="1:3" s="90" customFormat="1" ht="20.100000000000001" customHeight="1">
      <c r="A39" s="39">
        <v>103060198</v>
      </c>
      <c r="B39" s="113" t="s">
        <v>1052</v>
      </c>
      <c r="C39" s="38">
        <v>0</v>
      </c>
    </row>
    <row r="40" spans="1:3" s="90" customFormat="1" ht="20.100000000000001" customHeight="1">
      <c r="A40" s="39">
        <v>1030602</v>
      </c>
      <c r="B40" s="112" t="s">
        <v>1053</v>
      </c>
      <c r="C40" s="38">
        <f>SUM(C41:C44)</f>
        <v>0</v>
      </c>
    </row>
    <row r="41" spans="1:3" s="90" customFormat="1" ht="20.100000000000001" customHeight="1">
      <c r="A41" s="39">
        <v>103060202</v>
      </c>
      <c r="B41" s="113" t="s">
        <v>1054</v>
      </c>
      <c r="C41" s="38">
        <v>0</v>
      </c>
    </row>
    <row r="42" spans="1:3" s="90" customFormat="1" ht="20.100000000000001" customHeight="1">
      <c r="A42" s="39">
        <v>103060203</v>
      </c>
      <c r="B42" s="113" t="s">
        <v>1055</v>
      </c>
      <c r="C42" s="38">
        <v>0</v>
      </c>
    </row>
    <row r="43" spans="1:3" s="90" customFormat="1" ht="20.100000000000001" customHeight="1">
      <c r="A43" s="39">
        <v>103060204</v>
      </c>
      <c r="B43" s="113" t="s">
        <v>1056</v>
      </c>
      <c r="C43" s="38">
        <v>0</v>
      </c>
    </row>
    <row r="44" spans="1:3" s="90" customFormat="1" ht="20.100000000000001" customHeight="1">
      <c r="A44" s="39">
        <v>103060298</v>
      </c>
      <c r="B44" s="113" t="s">
        <v>1057</v>
      </c>
      <c r="C44" s="38">
        <v>0</v>
      </c>
    </row>
    <row r="45" spans="1:3" s="90" customFormat="1" ht="20.100000000000001" customHeight="1">
      <c r="A45" s="39">
        <v>1030603</v>
      </c>
      <c r="B45" s="112" t="s">
        <v>1058</v>
      </c>
      <c r="C45" s="38">
        <f>SUM(C46:C50)</f>
        <v>0</v>
      </c>
    </row>
    <row r="46" spans="1:3" s="90" customFormat="1" ht="20.100000000000001" customHeight="1">
      <c r="A46" s="39">
        <v>103060301</v>
      </c>
      <c r="B46" s="113" t="s">
        <v>1059</v>
      </c>
      <c r="C46" s="38">
        <v>0</v>
      </c>
    </row>
    <row r="47" spans="1:3" s="90" customFormat="1" ht="20.100000000000001" customHeight="1">
      <c r="A47" s="39">
        <v>103060304</v>
      </c>
      <c r="B47" s="113" t="s">
        <v>1060</v>
      </c>
      <c r="C47" s="38">
        <v>0</v>
      </c>
    </row>
    <row r="48" spans="1:3" s="90" customFormat="1" ht="20.100000000000001" customHeight="1">
      <c r="A48" s="39">
        <v>103060305</v>
      </c>
      <c r="B48" s="113" t="s">
        <v>1061</v>
      </c>
      <c r="C48" s="38">
        <v>0</v>
      </c>
    </row>
    <row r="49" spans="1:3" s="90" customFormat="1" ht="20.100000000000001" customHeight="1">
      <c r="A49" s="39">
        <v>103060307</v>
      </c>
      <c r="B49" s="113" t="s">
        <v>1062</v>
      </c>
      <c r="C49" s="38">
        <v>0</v>
      </c>
    </row>
    <row r="50" spans="1:3" s="90" customFormat="1" ht="20.100000000000001" customHeight="1">
      <c r="A50" s="39">
        <v>103060398</v>
      </c>
      <c r="B50" s="113" t="s">
        <v>1063</v>
      </c>
      <c r="C50" s="38">
        <v>0</v>
      </c>
    </row>
    <row r="51" spans="1:3" s="90" customFormat="1" ht="20.100000000000001" customHeight="1">
      <c r="A51" s="39">
        <v>1030604</v>
      </c>
      <c r="B51" s="112" t="s">
        <v>1064</v>
      </c>
      <c r="C51" s="38">
        <f>SUM(C52:C54)</f>
        <v>0</v>
      </c>
    </row>
    <row r="52" spans="1:3" s="90" customFormat="1" ht="20.100000000000001" customHeight="1">
      <c r="A52" s="39">
        <v>103060401</v>
      </c>
      <c r="B52" s="113" t="s">
        <v>1065</v>
      </c>
      <c r="C52" s="38">
        <v>0</v>
      </c>
    </row>
    <row r="53" spans="1:3" s="90" customFormat="1" ht="20.100000000000001" customHeight="1">
      <c r="A53" s="39">
        <v>103060402</v>
      </c>
      <c r="B53" s="113" t="s">
        <v>1066</v>
      </c>
      <c r="C53" s="38">
        <v>0</v>
      </c>
    </row>
    <row r="54" spans="1:3" s="90" customFormat="1" ht="20.100000000000001" customHeight="1">
      <c r="A54" s="39">
        <v>103060498</v>
      </c>
      <c r="B54" s="113" t="s">
        <v>1067</v>
      </c>
      <c r="C54" s="38">
        <v>0</v>
      </c>
    </row>
    <row r="55" spans="1:3" s="90" customFormat="1" ht="20.100000000000001" customHeight="1">
      <c r="A55" s="39">
        <v>1030698</v>
      </c>
      <c r="B55" s="112" t="s">
        <v>1068</v>
      </c>
      <c r="C55" s="38">
        <v>600</v>
      </c>
    </row>
  </sheetData>
  <autoFilter ref="A4:C55"/>
  <mergeCells count="1">
    <mergeCell ref="A2:C2"/>
  </mergeCells>
  <phoneticPr fontId="3" type="noConversion"/>
  <printOptions horizontalCentered="1"/>
  <pageMargins left="0.15748031496062992" right="0.15748031496062992" top="0.59055118110236227" bottom="0.39370078740157483" header="0" footer="0"/>
  <pageSetup fitToHeight="2" orientation="portrait" r:id="rId1"/>
  <headerFooter scaleWithDoc="0" alignWithMargins="0">
    <oddFooter>第 &amp;P 页，共 &amp;N 页</oddFooter>
  </headerFooter>
</worksheet>
</file>

<file path=xl/worksheets/sheet18.xml><?xml version="1.0" encoding="utf-8"?>
<worksheet xmlns="http://schemas.openxmlformats.org/spreadsheetml/2006/main" xmlns:r="http://schemas.openxmlformats.org/officeDocument/2006/relationships">
  <dimension ref="A1:C34"/>
  <sheetViews>
    <sheetView workbookViewId="0">
      <selection sqref="A1:XFD1"/>
    </sheetView>
  </sheetViews>
  <sheetFormatPr defaultColWidth="12.125" defaultRowHeight="17.100000000000001" customHeight="1"/>
  <cols>
    <col min="1" max="1" width="15.625" style="12" customWidth="1"/>
    <col min="2" max="2" width="50.625" style="12" customWidth="1"/>
    <col min="3" max="3" width="25.625" style="18" customWidth="1"/>
    <col min="4" max="249" width="12.125" style="12"/>
    <col min="250" max="250" width="12.125" style="12" customWidth="1"/>
    <col min="251" max="251" width="39.75" style="12" customWidth="1"/>
    <col min="252" max="254" width="16.5" style="12" customWidth="1"/>
    <col min="255" max="255" width="12.125" style="12" customWidth="1"/>
    <col min="256" max="256" width="37.25" style="12" customWidth="1"/>
    <col min="257" max="259" width="16.5" style="12" customWidth="1"/>
    <col min="260" max="505" width="12.125" style="12"/>
    <col min="506" max="506" width="12.125" style="12" customWidth="1"/>
    <col min="507" max="507" width="39.75" style="12" customWidth="1"/>
    <col min="508" max="510" width="16.5" style="12" customWidth="1"/>
    <col min="511" max="511" width="12.125" style="12" customWidth="1"/>
    <col min="512" max="512" width="37.25" style="12" customWidth="1"/>
    <col min="513" max="515" width="16.5" style="12" customWidth="1"/>
    <col min="516" max="761" width="12.125" style="12"/>
    <col min="762" max="762" width="12.125" style="12" customWidth="1"/>
    <col min="763" max="763" width="39.75" style="12" customWidth="1"/>
    <col min="764" max="766" width="16.5" style="12" customWidth="1"/>
    <col min="767" max="767" width="12.125" style="12" customWidth="1"/>
    <col min="768" max="768" width="37.25" style="12" customWidth="1"/>
    <col min="769" max="771" width="16.5" style="12" customWidth="1"/>
    <col min="772" max="1017" width="12.125" style="12"/>
    <col min="1018" max="1018" width="12.125" style="12" customWidth="1"/>
    <col min="1019" max="1019" width="39.75" style="12" customWidth="1"/>
    <col min="1020" max="1022" width="16.5" style="12" customWidth="1"/>
    <col min="1023" max="1023" width="12.125" style="12" customWidth="1"/>
    <col min="1024" max="1024" width="37.25" style="12" customWidth="1"/>
    <col min="1025" max="1027" width="16.5" style="12" customWidth="1"/>
    <col min="1028" max="1273" width="12.125" style="12"/>
    <col min="1274" max="1274" width="12.125" style="12" customWidth="1"/>
    <col min="1275" max="1275" width="39.75" style="12" customWidth="1"/>
    <col min="1276" max="1278" width="16.5" style="12" customWidth="1"/>
    <col min="1279" max="1279" width="12.125" style="12" customWidth="1"/>
    <col min="1280" max="1280" width="37.25" style="12" customWidth="1"/>
    <col min="1281" max="1283" width="16.5" style="12" customWidth="1"/>
    <col min="1284" max="1529" width="12.125" style="12"/>
    <col min="1530" max="1530" width="12.125" style="12" customWidth="1"/>
    <col min="1531" max="1531" width="39.75" style="12" customWidth="1"/>
    <col min="1532" max="1534" width="16.5" style="12" customWidth="1"/>
    <col min="1535" max="1535" width="12.125" style="12" customWidth="1"/>
    <col min="1536" max="1536" width="37.25" style="12" customWidth="1"/>
    <col min="1537" max="1539" width="16.5" style="12" customWidth="1"/>
    <col min="1540" max="1785" width="12.125" style="12"/>
    <col min="1786" max="1786" width="12.125" style="12" customWidth="1"/>
    <col min="1787" max="1787" width="39.75" style="12" customWidth="1"/>
    <col min="1788" max="1790" width="16.5" style="12" customWidth="1"/>
    <col min="1791" max="1791" width="12.125" style="12" customWidth="1"/>
    <col min="1792" max="1792" width="37.25" style="12" customWidth="1"/>
    <col min="1793" max="1795" width="16.5" style="12" customWidth="1"/>
    <col min="1796" max="2041" width="12.125" style="12"/>
    <col min="2042" max="2042" width="12.125" style="12" customWidth="1"/>
    <col min="2043" max="2043" width="39.75" style="12" customWidth="1"/>
    <col min="2044" max="2046" width="16.5" style="12" customWidth="1"/>
    <col min="2047" max="2047" width="12.125" style="12" customWidth="1"/>
    <col min="2048" max="2048" width="37.25" style="12" customWidth="1"/>
    <col min="2049" max="2051" width="16.5" style="12" customWidth="1"/>
    <col min="2052" max="2297" width="12.125" style="12"/>
    <col min="2298" max="2298" width="12.125" style="12" customWidth="1"/>
    <col min="2299" max="2299" width="39.75" style="12" customWidth="1"/>
    <col min="2300" max="2302" width="16.5" style="12" customWidth="1"/>
    <col min="2303" max="2303" width="12.125" style="12" customWidth="1"/>
    <col min="2304" max="2304" width="37.25" style="12" customWidth="1"/>
    <col min="2305" max="2307" width="16.5" style="12" customWidth="1"/>
    <col min="2308" max="2553" width="12.125" style="12"/>
    <col min="2554" max="2554" width="12.125" style="12" customWidth="1"/>
    <col min="2555" max="2555" width="39.75" style="12" customWidth="1"/>
    <col min="2556" max="2558" width="16.5" style="12" customWidth="1"/>
    <col min="2559" max="2559" width="12.125" style="12" customWidth="1"/>
    <col min="2560" max="2560" width="37.25" style="12" customWidth="1"/>
    <col min="2561" max="2563" width="16.5" style="12" customWidth="1"/>
    <col min="2564" max="2809" width="12.125" style="12"/>
    <col min="2810" max="2810" width="12.125" style="12" customWidth="1"/>
    <col min="2811" max="2811" width="39.75" style="12" customWidth="1"/>
    <col min="2812" max="2814" width="16.5" style="12" customWidth="1"/>
    <col min="2815" max="2815" width="12.125" style="12" customWidth="1"/>
    <col min="2816" max="2816" width="37.25" style="12" customWidth="1"/>
    <col min="2817" max="2819" width="16.5" style="12" customWidth="1"/>
    <col min="2820" max="3065" width="12.125" style="12"/>
    <col min="3066" max="3066" width="12.125" style="12" customWidth="1"/>
    <col min="3067" max="3067" width="39.75" style="12" customWidth="1"/>
    <col min="3068" max="3070" width="16.5" style="12" customWidth="1"/>
    <col min="3071" max="3071" width="12.125" style="12" customWidth="1"/>
    <col min="3072" max="3072" width="37.25" style="12" customWidth="1"/>
    <col min="3073" max="3075" width="16.5" style="12" customWidth="1"/>
    <col min="3076" max="3321" width="12.125" style="12"/>
    <col min="3322" max="3322" width="12.125" style="12" customWidth="1"/>
    <col min="3323" max="3323" width="39.75" style="12" customWidth="1"/>
    <col min="3324" max="3326" width="16.5" style="12" customWidth="1"/>
    <col min="3327" max="3327" width="12.125" style="12" customWidth="1"/>
    <col min="3328" max="3328" width="37.25" style="12" customWidth="1"/>
    <col min="3329" max="3331" width="16.5" style="12" customWidth="1"/>
    <col min="3332" max="3577" width="12.125" style="12"/>
    <col min="3578" max="3578" width="12.125" style="12" customWidth="1"/>
    <col min="3579" max="3579" width="39.75" style="12" customWidth="1"/>
    <col min="3580" max="3582" width="16.5" style="12" customWidth="1"/>
    <col min="3583" max="3583" width="12.125" style="12" customWidth="1"/>
    <col min="3584" max="3584" width="37.25" style="12" customWidth="1"/>
    <col min="3585" max="3587" width="16.5" style="12" customWidth="1"/>
    <col min="3588" max="3833" width="12.125" style="12"/>
    <col min="3834" max="3834" width="12.125" style="12" customWidth="1"/>
    <col min="3835" max="3835" width="39.75" style="12" customWidth="1"/>
    <col min="3836" max="3838" width="16.5" style="12" customWidth="1"/>
    <col min="3839" max="3839" width="12.125" style="12" customWidth="1"/>
    <col min="3840" max="3840" width="37.25" style="12" customWidth="1"/>
    <col min="3841" max="3843" width="16.5" style="12" customWidth="1"/>
    <col min="3844" max="4089" width="12.125" style="12"/>
    <col min="4090" max="4090" width="12.125" style="12" customWidth="1"/>
    <col min="4091" max="4091" width="39.75" style="12" customWidth="1"/>
    <col min="4092" max="4094" width="16.5" style="12" customWidth="1"/>
    <col min="4095" max="4095" width="12.125" style="12" customWidth="1"/>
    <col min="4096" max="4096" width="37.25" style="12" customWidth="1"/>
    <col min="4097" max="4099" width="16.5" style="12" customWidth="1"/>
    <col min="4100" max="4345" width="12.125" style="12"/>
    <col min="4346" max="4346" width="12.125" style="12" customWidth="1"/>
    <col min="4347" max="4347" width="39.75" style="12" customWidth="1"/>
    <col min="4348" max="4350" width="16.5" style="12" customWidth="1"/>
    <col min="4351" max="4351" width="12.125" style="12" customWidth="1"/>
    <col min="4352" max="4352" width="37.25" style="12" customWidth="1"/>
    <col min="4353" max="4355" width="16.5" style="12" customWidth="1"/>
    <col min="4356" max="4601" width="12.125" style="12"/>
    <col min="4602" max="4602" width="12.125" style="12" customWidth="1"/>
    <col min="4603" max="4603" width="39.75" style="12" customWidth="1"/>
    <col min="4604" max="4606" width="16.5" style="12" customWidth="1"/>
    <col min="4607" max="4607" width="12.125" style="12" customWidth="1"/>
    <col min="4608" max="4608" width="37.25" style="12" customWidth="1"/>
    <col min="4609" max="4611" width="16.5" style="12" customWidth="1"/>
    <col min="4612" max="4857" width="12.125" style="12"/>
    <col min="4858" max="4858" width="12.125" style="12" customWidth="1"/>
    <col min="4859" max="4859" width="39.75" style="12" customWidth="1"/>
    <col min="4860" max="4862" width="16.5" style="12" customWidth="1"/>
    <col min="4863" max="4863" width="12.125" style="12" customWidth="1"/>
    <col min="4864" max="4864" width="37.25" style="12" customWidth="1"/>
    <col min="4865" max="4867" width="16.5" style="12" customWidth="1"/>
    <col min="4868" max="5113" width="12.125" style="12"/>
    <col min="5114" max="5114" width="12.125" style="12" customWidth="1"/>
    <col min="5115" max="5115" width="39.75" style="12" customWidth="1"/>
    <col min="5116" max="5118" width="16.5" style="12" customWidth="1"/>
    <col min="5119" max="5119" width="12.125" style="12" customWidth="1"/>
    <col min="5120" max="5120" width="37.25" style="12" customWidth="1"/>
    <col min="5121" max="5123" width="16.5" style="12" customWidth="1"/>
    <col min="5124" max="5369" width="12.125" style="12"/>
    <col min="5370" max="5370" width="12.125" style="12" customWidth="1"/>
    <col min="5371" max="5371" width="39.75" style="12" customWidth="1"/>
    <col min="5372" max="5374" width="16.5" style="12" customWidth="1"/>
    <col min="5375" max="5375" width="12.125" style="12" customWidth="1"/>
    <col min="5376" max="5376" width="37.25" style="12" customWidth="1"/>
    <col min="5377" max="5379" width="16.5" style="12" customWidth="1"/>
    <col min="5380" max="5625" width="12.125" style="12"/>
    <col min="5626" max="5626" width="12.125" style="12" customWidth="1"/>
    <col min="5627" max="5627" width="39.75" style="12" customWidth="1"/>
    <col min="5628" max="5630" width="16.5" style="12" customWidth="1"/>
    <col min="5631" max="5631" width="12.125" style="12" customWidth="1"/>
    <col min="5632" max="5632" width="37.25" style="12" customWidth="1"/>
    <col min="5633" max="5635" width="16.5" style="12" customWidth="1"/>
    <col min="5636" max="5881" width="12.125" style="12"/>
    <col min="5882" max="5882" width="12.125" style="12" customWidth="1"/>
    <col min="5883" max="5883" width="39.75" style="12" customWidth="1"/>
    <col min="5884" max="5886" width="16.5" style="12" customWidth="1"/>
    <col min="5887" max="5887" width="12.125" style="12" customWidth="1"/>
    <col min="5888" max="5888" width="37.25" style="12" customWidth="1"/>
    <col min="5889" max="5891" width="16.5" style="12" customWidth="1"/>
    <col min="5892" max="6137" width="12.125" style="12"/>
    <col min="6138" max="6138" width="12.125" style="12" customWidth="1"/>
    <col min="6139" max="6139" width="39.75" style="12" customWidth="1"/>
    <col min="6140" max="6142" width="16.5" style="12" customWidth="1"/>
    <col min="6143" max="6143" width="12.125" style="12" customWidth="1"/>
    <col min="6144" max="6144" width="37.25" style="12" customWidth="1"/>
    <col min="6145" max="6147" width="16.5" style="12" customWidth="1"/>
    <col min="6148" max="6393" width="12.125" style="12"/>
    <col min="6394" max="6394" width="12.125" style="12" customWidth="1"/>
    <col min="6395" max="6395" width="39.75" style="12" customWidth="1"/>
    <col min="6396" max="6398" width="16.5" style="12" customWidth="1"/>
    <col min="6399" max="6399" width="12.125" style="12" customWidth="1"/>
    <col min="6400" max="6400" width="37.25" style="12" customWidth="1"/>
    <col min="6401" max="6403" width="16.5" style="12" customWidth="1"/>
    <col min="6404" max="6649" width="12.125" style="12"/>
    <col min="6650" max="6650" width="12.125" style="12" customWidth="1"/>
    <col min="6651" max="6651" width="39.75" style="12" customWidth="1"/>
    <col min="6652" max="6654" width="16.5" style="12" customWidth="1"/>
    <col min="6655" max="6655" width="12.125" style="12" customWidth="1"/>
    <col min="6656" max="6656" width="37.25" style="12" customWidth="1"/>
    <col min="6657" max="6659" width="16.5" style="12" customWidth="1"/>
    <col min="6660" max="6905" width="12.125" style="12"/>
    <col min="6906" max="6906" width="12.125" style="12" customWidth="1"/>
    <col min="6907" max="6907" width="39.75" style="12" customWidth="1"/>
    <col min="6908" max="6910" width="16.5" style="12" customWidth="1"/>
    <col min="6911" max="6911" width="12.125" style="12" customWidth="1"/>
    <col min="6912" max="6912" width="37.25" style="12" customWidth="1"/>
    <col min="6913" max="6915" width="16.5" style="12" customWidth="1"/>
    <col min="6916" max="7161" width="12.125" style="12"/>
    <col min="7162" max="7162" width="12.125" style="12" customWidth="1"/>
    <col min="7163" max="7163" width="39.75" style="12" customWidth="1"/>
    <col min="7164" max="7166" width="16.5" style="12" customWidth="1"/>
    <col min="7167" max="7167" width="12.125" style="12" customWidth="1"/>
    <col min="7168" max="7168" width="37.25" style="12" customWidth="1"/>
    <col min="7169" max="7171" width="16.5" style="12" customWidth="1"/>
    <col min="7172" max="7417" width="12.125" style="12"/>
    <col min="7418" max="7418" width="12.125" style="12" customWidth="1"/>
    <col min="7419" max="7419" width="39.75" style="12" customWidth="1"/>
    <col min="7420" max="7422" width="16.5" style="12" customWidth="1"/>
    <col min="7423" max="7423" width="12.125" style="12" customWidth="1"/>
    <col min="7424" max="7424" width="37.25" style="12" customWidth="1"/>
    <col min="7425" max="7427" width="16.5" style="12" customWidth="1"/>
    <col min="7428" max="7673" width="12.125" style="12"/>
    <col min="7674" max="7674" width="12.125" style="12" customWidth="1"/>
    <col min="7675" max="7675" width="39.75" style="12" customWidth="1"/>
    <col min="7676" max="7678" width="16.5" style="12" customWidth="1"/>
    <col min="7679" max="7679" width="12.125" style="12" customWidth="1"/>
    <col min="7680" max="7680" width="37.25" style="12" customWidth="1"/>
    <col min="7681" max="7683" width="16.5" style="12" customWidth="1"/>
    <col min="7684" max="7929" width="12.125" style="12"/>
    <col min="7930" max="7930" width="12.125" style="12" customWidth="1"/>
    <col min="7931" max="7931" width="39.75" style="12" customWidth="1"/>
    <col min="7932" max="7934" width="16.5" style="12" customWidth="1"/>
    <col min="7935" max="7935" width="12.125" style="12" customWidth="1"/>
    <col min="7936" max="7936" width="37.25" style="12" customWidth="1"/>
    <col min="7937" max="7939" width="16.5" style="12" customWidth="1"/>
    <col min="7940" max="8185" width="12.125" style="12"/>
    <col min="8186" max="8186" width="12.125" style="12" customWidth="1"/>
    <col min="8187" max="8187" width="39.75" style="12" customWidth="1"/>
    <col min="8188" max="8190" width="16.5" style="12" customWidth="1"/>
    <col min="8191" max="8191" width="12.125" style="12" customWidth="1"/>
    <col min="8192" max="8192" width="37.25" style="12" customWidth="1"/>
    <col min="8193" max="8195" width="16.5" style="12" customWidth="1"/>
    <col min="8196" max="8441" width="12.125" style="12"/>
    <col min="8442" max="8442" width="12.125" style="12" customWidth="1"/>
    <col min="8443" max="8443" width="39.75" style="12" customWidth="1"/>
    <col min="8444" max="8446" width="16.5" style="12" customWidth="1"/>
    <col min="8447" max="8447" width="12.125" style="12" customWidth="1"/>
    <col min="8448" max="8448" width="37.25" style="12" customWidth="1"/>
    <col min="8449" max="8451" width="16.5" style="12" customWidth="1"/>
    <col min="8452" max="8697" width="12.125" style="12"/>
    <col min="8698" max="8698" width="12.125" style="12" customWidth="1"/>
    <col min="8699" max="8699" width="39.75" style="12" customWidth="1"/>
    <col min="8700" max="8702" width="16.5" style="12" customWidth="1"/>
    <col min="8703" max="8703" width="12.125" style="12" customWidth="1"/>
    <col min="8704" max="8704" width="37.25" style="12" customWidth="1"/>
    <col min="8705" max="8707" width="16.5" style="12" customWidth="1"/>
    <col min="8708" max="8953" width="12.125" style="12"/>
    <col min="8954" max="8954" width="12.125" style="12" customWidth="1"/>
    <col min="8955" max="8955" width="39.75" style="12" customWidth="1"/>
    <col min="8956" max="8958" width="16.5" style="12" customWidth="1"/>
    <col min="8959" max="8959" width="12.125" style="12" customWidth="1"/>
    <col min="8960" max="8960" width="37.25" style="12" customWidth="1"/>
    <col min="8961" max="8963" width="16.5" style="12" customWidth="1"/>
    <col min="8964" max="9209" width="12.125" style="12"/>
    <col min="9210" max="9210" width="12.125" style="12" customWidth="1"/>
    <col min="9211" max="9211" width="39.75" style="12" customWidth="1"/>
    <col min="9212" max="9214" width="16.5" style="12" customWidth="1"/>
    <col min="9215" max="9215" width="12.125" style="12" customWidth="1"/>
    <col min="9216" max="9216" width="37.25" style="12" customWidth="1"/>
    <col min="9217" max="9219" width="16.5" style="12" customWidth="1"/>
    <col min="9220" max="9465" width="12.125" style="12"/>
    <col min="9466" max="9466" width="12.125" style="12" customWidth="1"/>
    <col min="9467" max="9467" width="39.75" style="12" customWidth="1"/>
    <col min="9468" max="9470" width="16.5" style="12" customWidth="1"/>
    <col min="9471" max="9471" width="12.125" style="12" customWidth="1"/>
    <col min="9472" max="9472" width="37.25" style="12" customWidth="1"/>
    <col min="9473" max="9475" width="16.5" style="12" customWidth="1"/>
    <col min="9476" max="9721" width="12.125" style="12"/>
    <col min="9722" max="9722" width="12.125" style="12" customWidth="1"/>
    <col min="9723" max="9723" width="39.75" style="12" customWidth="1"/>
    <col min="9724" max="9726" width="16.5" style="12" customWidth="1"/>
    <col min="9727" max="9727" width="12.125" style="12" customWidth="1"/>
    <col min="9728" max="9728" width="37.25" style="12" customWidth="1"/>
    <col min="9729" max="9731" width="16.5" style="12" customWidth="1"/>
    <col min="9732" max="9977" width="12.125" style="12"/>
    <col min="9978" max="9978" width="12.125" style="12" customWidth="1"/>
    <col min="9979" max="9979" width="39.75" style="12" customWidth="1"/>
    <col min="9980" max="9982" width="16.5" style="12" customWidth="1"/>
    <col min="9983" max="9983" width="12.125" style="12" customWidth="1"/>
    <col min="9984" max="9984" width="37.25" style="12" customWidth="1"/>
    <col min="9985" max="9987" width="16.5" style="12" customWidth="1"/>
    <col min="9988" max="10233" width="12.125" style="12"/>
    <col min="10234" max="10234" width="12.125" style="12" customWidth="1"/>
    <col min="10235" max="10235" width="39.75" style="12" customWidth="1"/>
    <col min="10236" max="10238" width="16.5" style="12" customWidth="1"/>
    <col min="10239" max="10239" width="12.125" style="12" customWidth="1"/>
    <col min="10240" max="10240" width="37.25" style="12" customWidth="1"/>
    <col min="10241" max="10243" width="16.5" style="12" customWidth="1"/>
    <col min="10244" max="10489" width="12.125" style="12"/>
    <col min="10490" max="10490" width="12.125" style="12" customWidth="1"/>
    <col min="10491" max="10491" width="39.75" style="12" customWidth="1"/>
    <col min="10492" max="10494" width="16.5" style="12" customWidth="1"/>
    <col min="10495" max="10495" width="12.125" style="12" customWidth="1"/>
    <col min="10496" max="10496" width="37.25" style="12" customWidth="1"/>
    <col min="10497" max="10499" width="16.5" style="12" customWidth="1"/>
    <col min="10500" max="10745" width="12.125" style="12"/>
    <col min="10746" max="10746" width="12.125" style="12" customWidth="1"/>
    <col min="10747" max="10747" width="39.75" style="12" customWidth="1"/>
    <col min="10748" max="10750" width="16.5" style="12" customWidth="1"/>
    <col min="10751" max="10751" width="12.125" style="12" customWidth="1"/>
    <col min="10752" max="10752" width="37.25" style="12" customWidth="1"/>
    <col min="10753" max="10755" width="16.5" style="12" customWidth="1"/>
    <col min="10756" max="11001" width="12.125" style="12"/>
    <col min="11002" max="11002" width="12.125" style="12" customWidth="1"/>
    <col min="11003" max="11003" width="39.75" style="12" customWidth="1"/>
    <col min="11004" max="11006" width="16.5" style="12" customWidth="1"/>
    <col min="11007" max="11007" width="12.125" style="12" customWidth="1"/>
    <col min="11008" max="11008" width="37.25" style="12" customWidth="1"/>
    <col min="11009" max="11011" width="16.5" style="12" customWidth="1"/>
    <col min="11012" max="11257" width="12.125" style="12"/>
    <col min="11258" max="11258" width="12.125" style="12" customWidth="1"/>
    <col min="11259" max="11259" width="39.75" style="12" customWidth="1"/>
    <col min="11260" max="11262" width="16.5" style="12" customWidth="1"/>
    <col min="11263" max="11263" width="12.125" style="12" customWidth="1"/>
    <col min="11264" max="11264" width="37.25" style="12" customWidth="1"/>
    <col min="11265" max="11267" width="16.5" style="12" customWidth="1"/>
    <col min="11268" max="11513" width="12.125" style="12"/>
    <col min="11514" max="11514" width="12.125" style="12" customWidth="1"/>
    <col min="11515" max="11515" width="39.75" style="12" customWidth="1"/>
    <col min="11516" max="11518" width="16.5" style="12" customWidth="1"/>
    <col min="11519" max="11519" width="12.125" style="12" customWidth="1"/>
    <col min="11520" max="11520" width="37.25" style="12" customWidth="1"/>
    <col min="11521" max="11523" width="16.5" style="12" customWidth="1"/>
    <col min="11524" max="11769" width="12.125" style="12"/>
    <col min="11770" max="11770" width="12.125" style="12" customWidth="1"/>
    <col min="11771" max="11771" width="39.75" style="12" customWidth="1"/>
    <col min="11772" max="11774" width="16.5" style="12" customWidth="1"/>
    <col min="11775" max="11775" width="12.125" style="12" customWidth="1"/>
    <col min="11776" max="11776" width="37.25" style="12" customWidth="1"/>
    <col min="11777" max="11779" width="16.5" style="12" customWidth="1"/>
    <col min="11780" max="12025" width="12.125" style="12"/>
    <col min="12026" max="12026" width="12.125" style="12" customWidth="1"/>
    <col min="12027" max="12027" width="39.75" style="12" customWidth="1"/>
    <col min="12028" max="12030" width="16.5" style="12" customWidth="1"/>
    <col min="12031" max="12031" width="12.125" style="12" customWidth="1"/>
    <col min="12032" max="12032" width="37.25" style="12" customWidth="1"/>
    <col min="12033" max="12035" width="16.5" style="12" customWidth="1"/>
    <col min="12036" max="12281" width="12.125" style="12"/>
    <col min="12282" max="12282" width="12.125" style="12" customWidth="1"/>
    <col min="12283" max="12283" width="39.75" style="12" customWidth="1"/>
    <col min="12284" max="12286" width="16.5" style="12" customWidth="1"/>
    <col min="12287" max="12287" width="12.125" style="12" customWidth="1"/>
    <col min="12288" max="12288" width="37.25" style="12" customWidth="1"/>
    <col min="12289" max="12291" width="16.5" style="12" customWidth="1"/>
    <col min="12292" max="12537" width="12.125" style="12"/>
    <col min="12538" max="12538" width="12.125" style="12" customWidth="1"/>
    <col min="12539" max="12539" width="39.75" style="12" customWidth="1"/>
    <col min="12540" max="12542" width="16.5" style="12" customWidth="1"/>
    <col min="12543" max="12543" width="12.125" style="12" customWidth="1"/>
    <col min="12544" max="12544" width="37.25" style="12" customWidth="1"/>
    <col min="12545" max="12547" width="16.5" style="12" customWidth="1"/>
    <col min="12548" max="12793" width="12.125" style="12"/>
    <col min="12794" max="12794" width="12.125" style="12" customWidth="1"/>
    <col min="12795" max="12795" width="39.75" style="12" customWidth="1"/>
    <col min="12796" max="12798" width="16.5" style="12" customWidth="1"/>
    <col min="12799" max="12799" width="12.125" style="12" customWidth="1"/>
    <col min="12800" max="12800" width="37.25" style="12" customWidth="1"/>
    <col min="12801" max="12803" width="16.5" style="12" customWidth="1"/>
    <col min="12804" max="13049" width="12.125" style="12"/>
    <col min="13050" max="13050" width="12.125" style="12" customWidth="1"/>
    <col min="13051" max="13051" width="39.75" style="12" customWidth="1"/>
    <col min="13052" max="13054" width="16.5" style="12" customWidth="1"/>
    <col min="13055" max="13055" width="12.125" style="12" customWidth="1"/>
    <col min="13056" max="13056" width="37.25" style="12" customWidth="1"/>
    <col min="13057" max="13059" width="16.5" style="12" customWidth="1"/>
    <col min="13060" max="13305" width="12.125" style="12"/>
    <col min="13306" max="13306" width="12.125" style="12" customWidth="1"/>
    <col min="13307" max="13307" width="39.75" style="12" customWidth="1"/>
    <col min="13308" max="13310" width="16.5" style="12" customWidth="1"/>
    <col min="13311" max="13311" width="12.125" style="12" customWidth="1"/>
    <col min="13312" max="13312" width="37.25" style="12" customWidth="1"/>
    <col min="13313" max="13315" width="16.5" style="12" customWidth="1"/>
    <col min="13316" max="13561" width="12.125" style="12"/>
    <col min="13562" max="13562" width="12.125" style="12" customWidth="1"/>
    <col min="13563" max="13563" width="39.75" style="12" customWidth="1"/>
    <col min="13564" max="13566" width="16.5" style="12" customWidth="1"/>
    <col min="13567" max="13567" width="12.125" style="12" customWidth="1"/>
    <col min="13568" max="13568" width="37.25" style="12" customWidth="1"/>
    <col min="13569" max="13571" width="16.5" style="12" customWidth="1"/>
    <col min="13572" max="13817" width="12.125" style="12"/>
    <col min="13818" max="13818" width="12.125" style="12" customWidth="1"/>
    <col min="13819" max="13819" width="39.75" style="12" customWidth="1"/>
    <col min="13820" max="13822" width="16.5" style="12" customWidth="1"/>
    <col min="13823" max="13823" width="12.125" style="12" customWidth="1"/>
    <col min="13824" max="13824" width="37.25" style="12" customWidth="1"/>
    <col min="13825" max="13827" width="16.5" style="12" customWidth="1"/>
    <col min="13828" max="14073" width="12.125" style="12"/>
    <col min="14074" max="14074" width="12.125" style="12" customWidth="1"/>
    <col min="14075" max="14075" width="39.75" style="12" customWidth="1"/>
    <col min="14076" max="14078" width="16.5" style="12" customWidth="1"/>
    <col min="14079" max="14079" width="12.125" style="12" customWidth="1"/>
    <col min="14080" max="14080" width="37.25" style="12" customWidth="1"/>
    <col min="14081" max="14083" width="16.5" style="12" customWidth="1"/>
    <col min="14084" max="14329" width="12.125" style="12"/>
    <col min="14330" max="14330" width="12.125" style="12" customWidth="1"/>
    <col min="14331" max="14331" width="39.75" style="12" customWidth="1"/>
    <col min="14332" max="14334" width="16.5" style="12" customWidth="1"/>
    <col min="14335" max="14335" width="12.125" style="12" customWidth="1"/>
    <col min="14336" max="14336" width="37.25" style="12" customWidth="1"/>
    <col min="14337" max="14339" width="16.5" style="12" customWidth="1"/>
    <col min="14340" max="14585" width="12.125" style="12"/>
    <col min="14586" max="14586" width="12.125" style="12" customWidth="1"/>
    <col min="14587" max="14587" width="39.75" style="12" customWidth="1"/>
    <col min="14588" max="14590" width="16.5" style="12" customWidth="1"/>
    <col min="14591" max="14591" width="12.125" style="12" customWidth="1"/>
    <col min="14592" max="14592" width="37.25" style="12" customWidth="1"/>
    <col min="14593" max="14595" width="16.5" style="12" customWidth="1"/>
    <col min="14596" max="14841" width="12.125" style="12"/>
    <col min="14842" max="14842" width="12.125" style="12" customWidth="1"/>
    <col min="14843" max="14843" width="39.75" style="12" customWidth="1"/>
    <col min="14844" max="14846" width="16.5" style="12" customWidth="1"/>
    <col min="14847" max="14847" width="12.125" style="12" customWidth="1"/>
    <col min="14848" max="14848" width="37.25" style="12" customWidth="1"/>
    <col min="14849" max="14851" width="16.5" style="12" customWidth="1"/>
    <col min="14852" max="15097" width="12.125" style="12"/>
    <col min="15098" max="15098" width="12.125" style="12" customWidth="1"/>
    <col min="15099" max="15099" width="39.75" style="12" customWidth="1"/>
    <col min="15100" max="15102" width="16.5" style="12" customWidth="1"/>
    <col min="15103" max="15103" width="12.125" style="12" customWidth="1"/>
    <col min="15104" max="15104" width="37.25" style="12" customWidth="1"/>
    <col min="15105" max="15107" width="16.5" style="12" customWidth="1"/>
    <col min="15108" max="15353" width="12.125" style="12"/>
    <col min="15354" max="15354" width="12.125" style="12" customWidth="1"/>
    <col min="15355" max="15355" width="39.75" style="12" customWidth="1"/>
    <col min="15356" max="15358" width="16.5" style="12" customWidth="1"/>
    <col min="15359" max="15359" width="12.125" style="12" customWidth="1"/>
    <col min="15360" max="15360" width="37.25" style="12" customWidth="1"/>
    <col min="15361" max="15363" width="16.5" style="12" customWidth="1"/>
    <col min="15364" max="15609" width="12.125" style="12"/>
    <col min="15610" max="15610" width="12.125" style="12" customWidth="1"/>
    <col min="15611" max="15611" width="39.75" style="12" customWidth="1"/>
    <col min="15612" max="15614" width="16.5" style="12" customWidth="1"/>
    <col min="15615" max="15615" width="12.125" style="12" customWidth="1"/>
    <col min="15616" max="15616" width="37.25" style="12" customWidth="1"/>
    <col min="15617" max="15619" width="16.5" style="12" customWidth="1"/>
    <col min="15620" max="15865" width="12.125" style="12"/>
    <col min="15866" max="15866" width="12.125" style="12" customWidth="1"/>
    <col min="15867" max="15867" width="39.75" style="12" customWidth="1"/>
    <col min="15868" max="15870" width="16.5" style="12" customWidth="1"/>
    <col min="15871" max="15871" width="12.125" style="12" customWidth="1"/>
    <col min="15872" max="15872" width="37.25" style="12" customWidth="1"/>
    <col min="15873" max="15875" width="16.5" style="12" customWidth="1"/>
    <col min="15876" max="16121" width="12.125" style="12"/>
    <col min="16122" max="16122" width="12.125" style="12" customWidth="1"/>
    <col min="16123" max="16123" width="39.75" style="12" customWidth="1"/>
    <col min="16124" max="16126" width="16.5" style="12" customWidth="1"/>
    <col min="16127" max="16127" width="12.125" style="12" customWidth="1"/>
    <col min="16128" max="16128" width="37.25" style="12" customWidth="1"/>
    <col min="16129" max="16131" width="16.5" style="12" customWidth="1"/>
    <col min="16132" max="16384" width="12.125" style="12"/>
  </cols>
  <sheetData>
    <row r="1" spans="1:3" ht="21" customHeight="1">
      <c r="A1" s="13" t="s">
        <v>1793</v>
      </c>
    </row>
    <row r="2" spans="1:3" ht="35.1" customHeight="1">
      <c r="A2" s="164" t="s">
        <v>1813</v>
      </c>
      <c r="B2" s="164"/>
      <c r="C2" s="164"/>
    </row>
    <row r="3" spans="1:3" ht="24.95" customHeight="1">
      <c r="A3" s="15"/>
      <c r="B3" s="15"/>
      <c r="C3" s="2" t="s">
        <v>16</v>
      </c>
    </row>
    <row r="4" spans="1:3" ht="20.100000000000001" customHeight="1">
      <c r="A4" s="40" t="s">
        <v>65</v>
      </c>
      <c r="B4" s="40" t="s">
        <v>1370</v>
      </c>
      <c r="C4" s="40" t="s">
        <v>3</v>
      </c>
    </row>
    <row r="5" spans="1:3" s="90" customFormat="1" ht="20.100000000000001" customHeight="1">
      <c r="A5" s="39"/>
      <c r="B5" s="86" t="s">
        <v>995</v>
      </c>
      <c r="C5" s="38">
        <f>C6+C9</f>
        <v>601</v>
      </c>
    </row>
    <row r="6" spans="1:3" s="90" customFormat="1" ht="20.100000000000001" customHeight="1">
      <c r="A6" s="39">
        <v>208</v>
      </c>
      <c r="B6" s="112" t="s">
        <v>28</v>
      </c>
      <c r="C6" s="38">
        <f t="shared" ref="C6:C7" si="0">C7</f>
        <v>0</v>
      </c>
    </row>
    <row r="7" spans="1:3" s="90" customFormat="1" ht="20.100000000000001" customHeight="1">
      <c r="A7" s="39">
        <v>20804</v>
      </c>
      <c r="B7" s="112" t="s">
        <v>424</v>
      </c>
      <c r="C7" s="38">
        <f t="shared" si="0"/>
        <v>0</v>
      </c>
    </row>
    <row r="8" spans="1:3" s="90" customFormat="1" ht="20.100000000000001" customHeight="1">
      <c r="A8" s="39">
        <v>2080451</v>
      </c>
      <c r="B8" s="113" t="s">
        <v>999</v>
      </c>
      <c r="C8" s="38">
        <v>0</v>
      </c>
    </row>
    <row r="9" spans="1:3" s="90" customFormat="1" ht="20.100000000000001" customHeight="1">
      <c r="A9" s="39">
        <v>223</v>
      </c>
      <c r="B9" s="112" t="s">
        <v>995</v>
      </c>
      <c r="C9" s="38">
        <f>C10+C21+C31+C33</f>
        <v>601</v>
      </c>
    </row>
    <row r="10" spans="1:3" s="90" customFormat="1" ht="20.100000000000001" customHeight="1">
      <c r="A10" s="39">
        <v>22301</v>
      </c>
      <c r="B10" s="112" t="s">
        <v>1002</v>
      </c>
      <c r="C10" s="38">
        <f>SUM(C11:C20)</f>
        <v>271</v>
      </c>
    </row>
    <row r="11" spans="1:3" s="90" customFormat="1" ht="20.100000000000001" customHeight="1">
      <c r="A11" s="39">
        <v>2230101</v>
      </c>
      <c r="B11" s="113" t="s">
        <v>1004</v>
      </c>
      <c r="C11" s="38">
        <v>0</v>
      </c>
    </row>
    <row r="12" spans="1:3" s="90" customFormat="1" ht="20.100000000000001" customHeight="1">
      <c r="A12" s="39">
        <v>2230102</v>
      </c>
      <c r="B12" s="113" t="s">
        <v>1703</v>
      </c>
      <c r="C12" s="38">
        <v>0</v>
      </c>
    </row>
    <row r="13" spans="1:3" s="90" customFormat="1" ht="20.100000000000001" customHeight="1">
      <c r="A13" s="39">
        <v>2230103</v>
      </c>
      <c r="B13" s="113" t="s">
        <v>1007</v>
      </c>
      <c r="C13" s="38">
        <v>0</v>
      </c>
    </row>
    <row r="14" spans="1:3" s="90" customFormat="1" ht="20.100000000000001" customHeight="1">
      <c r="A14" s="39">
        <v>2230104</v>
      </c>
      <c r="B14" s="113" t="s">
        <v>1009</v>
      </c>
      <c r="C14" s="38">
        <v>0</v>
      </c>
    </row>
    <row r="15" spans="1:3" s="90" customFormat="1" ht="20.100000000000001" customHeight="1">
      <c r="A15" s="39">
        <v>2230105</v>
      </c>
      <c r="B15" s="113" t="s">
        <v>1011</v>
      </c>
      <c r="C15" s="38">
        <v>271</v>
      </c>
    </row>
    <row r="16" spans="1:3" s="90" customFormat="1" ht="20.100000000000001" customHeight="1">
      <c r="A16" s="39">
        <v>2230106</v>
      </c>
      <c r="B16" s="113" t="s">
        <v>1013</v>
      </c>
      <c r="C16" s="38">
        <v>0</v>
      </c>
    </row>
    <row r="17" spans="1:3" s="90" customFormat="1" ht="20.100000000000001" customHeight="1">
      <c r="A17" s="39">
        <v>2230107</v>
      </c>
      <c r="B17" s="113" t="s">
        <v>1015</v>
      </c>
      <c r="C17" s="38">
        <v>0</v>
      </c>
    </row>
    <row r="18" spans="1:3" s="90" customFormat="1" ht="20.100000000000001" customHeight="1">
      <c r="A18" s="39">
        <v>2230108</v>
      </c>
      <c r="B18" s="113" t="s">
        <v>1017</v>
      </c>
      <c r="C18" s="38">
        <v>0</v>
      </c>
    </row>
    <row r="19" spans="1:3" s="90" customFormat="1" ht="20.100000000000001" customHeight="1">
      <c r="A19" s="39">
        <v>2230109</v>
      </c>
      <c r="B19" s="125" t="s">
        <v>1704</v>
      </c>
      <c r="C19" s="38">
        <v>0</v>
      </c>
    </row>
    <row r="20" spans="1:3" s="90" customFormat="1" ht="20.100000000000001" customHeight="1">
      <c r="A20" s="39">
        <v>2230199</v>
      </c>
      <c r="B20" s="113" t="s">
        <v>1019</v>
      </c>
      <c r="C20" s="38">
        <v>0</v>
      </c>
    </row>
    <row r="21" spans="1:3" s="90" customFormat="1" ht="20.100000000000001" customHeight="1">
      <c r="A21" s="39">
        <v>22302</v>
      </c>
      <c r="B21" s="112" t="s">
        <v>1021</v>
      </c>
      <c r="C21" s="38">
        <f>SUM(C22:C30)</f>
        <v>0</v>
      </c>
    </row>
    <row r="22" spans="1:3" s="90" customFormat="1" ht="20.100000000000001" customHeight="1">
      <c r="A22" s="39">
        <v>2230201</v>
      </c>
      <c r="B22" s="113" t="s">
        <v>1023</v>
      </c>
      <c r="C22" s="38">
        <v>0</v>
      </c>
    </row>
    <row r="23" spans="1:3" s="90" customFormat="1" ht="20.100000000000001" customHeight="1">
      <c r="A23" s="39">
        <v>2230202</v>
      </c>
      <c r="B23" s="113" t="s">
        <v>1025</v>
      </c>
      <c r="C23" s="38">
        <v>0</v>
      </c>
    </row>
    <row r="24" spans="1:3" s="90" customFormat="1" ht="20.100000000000001" customHeight="1">
      <c r="A24" s="39">
        <v>2230203</v>
      </c>
      <c r="B24" s="113" t="s">
        <v>1027</v>
      </c>
      <c r="C24" s="38">
        <v>0</v>
      </c>
    </row>
    <row r="25" spans="1:3" s="90" customFormat="1" ht="20.100000000000001" customHeight="1">
      <c r="A25" s="39">
        <v>2230204</v>
      </c>
      <c r="B25" s="113" t="s">
        <v>1029</v>
      </c>
      <c r="C25" s="38">
        <v>0</v>
      </c>
    </row>
    <row r="26" spans="1:3" s="90" customFormat="1" ht="20.100000000000001" customHeight="1">
      <c r="A26" s="39">
        <v>2230205</v>
      </c>
      <c r="B26" s="113" t="s">
        <v>1031</v>
      </c>
      <c r="C26" s="38">
        <v>0</v>
      </c>
    </row>
    <row r="27" spans="1:3" s="90" customFormat="1" ht="20.100000000000001" customHeight="1">
      <c r="A27" s="39">
        <v>2230206</v>
      </c>
      <c r="B27" s="113" t="s">
        <v>1033</v>
      </c>
      <c r="C27" s="38">
        <v>0</v>
      </c>
    </row>
    <row r="28" spans="1:3" s="90" customFormat="1" ht="20.100000000000001" customHeight="1">
      <c r="A28" s="39">
        <v>2230207</v>
      </c>
      <c r="B28" s="113" t="s">
        <v>1035</v>
      </c>
      <c r="C28" s="38">
        <v>0</v>
      </c>
    </row>
    <row r="29" spans="1:3" s="90" customFormat="1" ht="20.100000000000001" customHeight="1">
      <c r="A29" s="39">
        <v>2230208</v>
      </c>
      <c r="B29" s="113" t="s">
        <v>1705</v>
      </c>
      <c r="C29" s="38">
        <v>0</v>
      </c>
    </row>
    <row r="30" spans="1:3" s="90" customFormat="1" ht="20.100000000000001" customHeight="1">
      <c r="A30" s="39">
        <v>2230299</v>
      </c>
      <c r="B30" s="113" t="s">
        <v>1037</v>
      </c>
      <c r="C30" s="38">
        <v>0</v>
      </c>
    </row>
    <row r="31" spans="1:3" s="90" customFormat="1" ht="20.100000000000001" customHeight="1">
      <c r="A31" s="39">
        <v>22303</v>
      </c>
      <c r="B31" s="112" t="s">
        <v>1039</v>
      </c>
      <c r="C31" s="38">
        <f>C32</f>
        <v>0</v>
      </c>
    </row>
    <row r="32" spans="1:3" s="90" customFormat="1" ht="20.100000000000001" customHeight="1">
      <c r="A32" s="39">
        <v>2230301</v>
      </c>
      <c r="B32" s="113" t="s">
        <v>1041</v>
      </c>
      <c r="C32" s="38">
        <v>0</v>
      </c>
    </row>
    <row r="33" spans="1:3" s="90" customFormat="1" ht="20.100000000000001" customHeight="1">
      <c r="A33" s="39">
        <v>22399</v>
      </c>
      <c r="B33" s="112" t="s">
        <v>1047</v>
      </c>
      <c r="C33" s="38">
        <f>C34</f>
        <v>330</v>
      </c>
    </row>
    <row r="34" spans="1:3" s="90" customFormat="1" ht="20.100000000000001" customHeight="1">
      <c r="A34" s="39">
        <v>2239999</v>
      </c>
      <c r="B34" s="125" t="s">
        <v>1049</v>
      </c>
      <c r="C34" s="38">
        <v>330</v>
      </c>
    </row>
  </sheetData>
  <autoFilter ref="A4:C34"/>
  <mergeCells count="1">
    <mergeCell ref="A2:C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dimension ref="A1:C34"/>
  <sheetViews>
    <sheetView workbookViewId="0">
      <selection activeCell="G20" sqref="G20"/>
    </sheetView>
  </sheetViews>
  <sheetFormatPr defaultColWidth="12.125" defaultRowHeight="17.100000000000001" customHeight="1"/>
  <cols>
    <col min="1" max="1" width="15.625" style="12" customWidth="1"/>
    <col min="2" max="2" width="50.625" style="12" customWidth="1"/>
    <col min="3" max="3" width="25.625" style="18" customWidth="1"/>
    <col min="4" max="249" width="12.125" style="12"/>
    <col min="250" max="250" width="12.125" style="12" customWidth="1"/>
    <col min="251" max="251" width="39.75" style="12" customWidth="1"/>
    <col min="252" max="254" width="16.5" style="12" customWidth="1"/>
    <col min="255" max="255" width="12.125" style="12" customWidth="1"/>
    <col min="256" max="256" width="37.25" style="12" customWidth="1"/>
    <col min="257" max="259" width="16.5" style="12" customWidth="1"/>
    <col min="260" max="505" width="12.125" style="12"/>
    <col min="506" max="506" width="12.125" style="12" customWidth="1"/>
    <col min="507" max="507" width="39.75" style="12" customWidth="1"/>
    <col min="508" max="510" width="16.5" style="12" customWidth="1"/>
    <col min="511" max="511" width="12.125" style="12" customWidth="1"/>
    <col min="512" max="512" width="37.25" style="12" customWidth="1"/>
    <col min="513" max="515" width="16.5" style="12" customWidth="1"/>
    <col min="516" max="761" width="12.125" style="12"/>
    <col min="762" max="762" width="12.125" style="12" customWidth="1"/>
    <col min="763" max="763" width="39.75" style="12" customWidth="1"/>
    <col min="764" max="766" width="16.5" style="12" customWidth="1"/>
    <col min="767" max="767" width="12.125" style="12" customWidth="1"/>
    <col min="768" max="768" width="37.25" style="12" customWidth="1"/>
    <col min="769" max="771" width="16.5" style="12" customWidth="1"/>
    <col min="772" max="1017" width="12.125" style="12"/>
    <col min="1018" max="1018" width="12.125" style="12" customWidth="1"/>
    <col min="1019" max="1019" width="39.75" style="12" customWidth="1"/>
    <col min="1020" max="1022" width="16.5" style="12" customWidth="1"/>
    <col min="1023" max="1023" width="12.125" style="12" customWidth="1"/>
    <col min="1024" max="1024" width="37.25" style="12" customWidth="1"/>
    <col min="1025" max="1027" width="16.5" style="12" customWidth="1"/>
    <col min="1028" max="1273" width="12.125" style="12"/>
    <col min="1274" max="1274" width="12.125" style="12" customWidth="1"/>
    <col min="1275" max="1275" width="39.75" style="12" customWidth="1"/>
    <col min="1276" max="1278" width="16.5" style="12" customWidth="1"/>
    <col min="1279" max="1279" width="12.125" style="12" customWidth="1"/>
    <col min="1280" max="1280" width="37.25" style="12" customWidth="1"/>
    <col min="1281" max="1283" width="16.5" style="12" customWidth="1"/>
    <col min="1284" max="1529" width="12.125" style="12"/>
    <col min="1530" max="1530" width="12.125" style="12" customWidth="1"/>
    <col min="1531" max="1531" width="39.75" style="12" customWidth="1"/>
    <col min="1532" max="1534" width="16.5" style="12" customWidth="1"/>
    <col min="1535" max="1535" width="12.125" style="12" customWidth="1"/>
    <col min="1536" max="1536" width="37.25" style="12" customWidth="1"/>
    <col min="1537" max="1539" width="16.5" style="12" customWidth="1"/>
    <col min="1540" max="1785" width="12.125" style="12"/>
    <col min="1786" max="1786" width="12.125" style="12" customWidth="1"/>
    <col min="1787" max="1787" width="39.75" style="12" customWidth="1"/>
    <col min="1788" max="1790" width="16.5" style="12" customWidth="1"/>
    <col min="1791" max="1791" width="12.125" style="12" customWidth="1"/>
    <col min="1792" max="1792" width="37.25" style="12" customWidth="1"/>
    <col min="1793" max="1795" width="16.5" style="12" customWidth="1"/>
    <col min="1796" max="2041" width="12.125" style="12"/>
    <col min="2042" max="2042" width="12.125" style="12" customWidth="1"/>
    <col min="2043" max="2043" width="39.75" style="12" customWidth="1"/>
    <col min="2044" max="2046" width="16.5" style="12" customWidth="1"/>
    <col min="2047" max="2047" width="12.125" style="12" customWidth="1"/>
    <col min="2048" max="2048" width="37.25" style="12" customWidth="1"/>
    <col min="2049" max="2051" width="16.5" style="12" customWidth="1"/>
    <col min="2052" max="2297" width="12.125" style="12"/>
    <col min="2298" max="2298" width="12.125" style="12" customWidth="1"/>
    <col min="2299" max="2299" width="39.75" style="12" customWidth="1"/>
    <col min="2300" max="2302" width="16.5" style="12" customWidth="1"/>
    <col min="2303" max="2303" width="12.125" style="12" customWidth="1"/>
    <col min="2304" max="2304" width="37.25" style="12" customWidth="1"/>
    <col min="2305" max="2307" width="16.5" style="12" customWidth="1"/>
    <col min="2308" max="2553" width="12.125" style="12"/>
    <col min="2554" max="2554" width="12.125" style="12" customWidth="1"/>
    <col min="2555" max="2555" width="39.75" style="12" customWidth="1"/>
    <col min="2556" max="2558" width="16.5" style="12" customWidth="1"/>
    <col min="2559" max="2559" width="12.125" style="12" customWidth="1"/>
    <col min="2560" max="2560" width="37.25" style="12" customWidth="1"/>
    <col min="2561" max="2563" width="16.5" style="12" customWidth="1"/>
    <col min="2564" max="2809" width="12.125" style="12"/>
    <col min="2810" max="2810" width="12.125" style="12" customWidth="1"/>
    <col min="2811" max="2811" width="39.75" style="12" customWidth="1"/>
    <col min="2812" max="2814" width="16.5" style="12" customWidth="1"/>
    <col min="2815" max="2815" width="12.125" style="12" customWidth="1"/>
    <col min="2816" max="2816" width="37.25" style="12" customWidth="1"/>
    <col min="2817" max="2819" width="16.5" style="12" customWidth="1"/>
    <col min="2820" max="3065" width="12.125" style="12"/>
    <col min="3066" max="3066" width="12.125" style="12" customWidth="1"/>
    <col min="3067" max="3067" width="39.75" style="12" customWidth="1"/>
    <col min="3068" max="3070" width="16.5" style="12" customWidth="1"/>
    <col min="3071" max="3071" width="12.125" style="12" customWidth="1"/>
    <col min="3072" max="3072" width="37.25" style="12" customWidth="1"/>
    <col min="3073" max="3075" width="16.5" style="12" customWidth="1"/>
    <col min="3076" max="3321" width="12.125" style="12"/>
    <col min="3322" max="3322" width="12.125" style="12" customWidth="1"/>
    <col min="3323" max="3323" width="39.75" style="12" customWidth="1"/>
    <col min="3324" max="3326" width="16.5" style="12" customWidth="1"/>
    <col min="3327" max="3327" width="12.125" style="12" customWidth="1"/>
    <col min="3328" max="3328" width="37.25" style="12" customWidth="1"/>
    <col min="3329" max="3331" width="16.5" style="12" customWidth="1"/>
    <col min="3332" max="3577" width="12.125" style="12"/>
    <col min="3578" max="3578" width="12.125" style="12" customWidth="1"/>
    <col min="3579" max="3579" width="39.75" style="12" customWidth="1"/>
    <col min="3580" max="3582" width="16.5" style="12" customWidth="1"/>
    <col min="3583" max="3583" width="12.125" style="12" customWidth="1"/>
    <col min="3584" max="3584" width="37.25" style="12" customWidth="1"/>
    <col min="3585" max="3587" width="16.5" style="12" customWidth="1"/>
    <col min="3588" max="3833" width="12.125" style="12"/>
    <col min="3834" max="3834" width="12.125" style="12" customWidth="1"/>
    <col min="3835" max="3835" width="39.75" style="12" customWidth="1"/>
    <col min="3836" max="3838" width="16.5" style="12" customWidth="1"/>
    <col min="3839" max="3839" width="12.125" style="12" customWidth="1"/>
    <col min="3840" max="3840" width="37.25" style="12" customWidth="1"/>
    <col min="3841" max="3843" width="16.5" style="12" customWidth="1"/>
    <col min="3844" max="4089" width="12.125" style="12"/>
    <col min="4090" max="4090" width="12.125" style="12" customWidth="1"/>
    <col min="4091" max="4091" width="39.75" style="12" customWidth="1"/>
    <col min="4092" max="4094" width="16.5" style="12" customWidth="1"/>
    <col min="4095" max="4095" width="12.125" style="12" customWidth="1"/>
    <col min="4096" max="4096" width="37.25" style="12" customWidth="1"/>
    <col min="4097" max="4099" width="16.5" style="12" customWidth="1"/>
    <col min="4100" max="4345" width="12.125" style="12"/>
    <col min="4346" max="4346" width="12.125" style="12" customWidth="1"/>
    <col min="4347" max="4347" width="39.75" style="12" customWidth="1"/>
    <col min="4348" max="4350" width="16.5" style="12" customWidth="1"/>
    <col min="4351" max="4351" width="12.125" style="12" customWidth="1"/>
    <col min="4352" max="4352" width="37.25" style="12" customWidth="1"/>
    <col min="4353" max="4355" width="16.5" style="12" customWidth="1"/>
    <col min="4356" max="4601" width="12.125" style="12"/>
    <col min="4602" max="4602" width="12.125" style="12" customWidth="1"/>
    <col min="4603" max="4603" width="39.75" style="12" customWidth="1"/>
    <col min="4604" max="4606" width="16.5" style="12" customWidth="1"/>
    <col min="4607" max="4607" width="12.125" style="12" customWidth="1"/>
    <col min="4608" max="4608" width="37.25" style="12" customWidth="1"/>
    <col min="4609" max="4611" width="16.5" style="12" customWidth="1"/>
    <col min="4612" max="4857" width="12.125" style="12"/>
    <col min="4858" max="4858" width="12.125" style="12" customWidth="1"/>
    <col min="4859" max="4859" width="39.75" style="12" customWidth="1"/>
    <col min="4860" max="4862" width="16.5" style="12" customWidth="1"/>
    <col min="4863" max="4863" width="12.125" style="12" customWidth="1"/>
    <col min="4864" max="4864" width="37.25" style="12" customWidth="1"/>
    <col min="4865" max="4867" width="16.5" style="12" customWidth="1"/>
    <col min="4868" max="5113" width="12.125" style="12"/>
    <col min="5114" max="5114" width="12.125" style="12" customWidth="1"/>
    <col min="5115" max="5115" width="39.75" style="12" customWidth="1"/>
    <col min="5116" max="5118" width="16.5" style="12" customWidth="1"/>
    <col min="5119" max="5119" width="12.125" style="12" customWidth="1"/>
    <col min="5120" max="5120" width="37.25" style="12" customWidth="1"/>
    <col min="5121" max="5123" width="16.5" style="12" customWidth="1"/>
    <col min="5124" max="5369" width="12.125" style="12"/>
    <col min="5370" max="5370" width="12.125" style="12" customWidth="1"/>
    <col min="5371" max="5371" width="39.75" style="12" customWidth="1"/>
    <col min="5372" max="5374" width="16.5" style="12" customWidth="1"/>
    <col min="5375" max="5375" width="12.125" style="12" customWidth="1"/>
    <col min="5376" max="5376" width="37.25" style="12" customWidth="1"/>
    <col min="5377" max="5379" width="16.5" style="12" customWidth="1"/>
    <col min="5380" max="5625" width="12.125" style="12"/>
    <col min="5626" max="5626" width="12.125" style="12" customWidth="1"/>
    <col min="5627" max="5627" width="39.75" style="12" customWidth="1"/>
    <col min="5628" max="5630" width="16.5" style="12" customWidth="1"/>
    <col min="5631" max="5631" width="12.125" style="12" customWidth="1"/>
    <col min="5632" max="5632" width="37.25" style="12" customWidth="1"/>
    <col min="5633" max="5635" width="16.5" style="12" customWidth="1"/>
    <col min="5636" max="5881" width="12.125" style="12"/>
    <col min="5882" max="5882" width="12.125" style="12" customWidth="1"/>
    <col min="5883" max="5883" width="39.75" style="12" customWidth="1"/>
    <col min="5884" max="5886" width="16.5" style="12" customWidth="1"/>
    <col min="5887" max="5887" width="12.125" style="12" customWidth="1"/>
    <col min="5888" max="5888" width="37.25" style="12" customWidth="1"/>
    <col min="5889" max="5891" width="16.5" style="12" customWidth="1"/>
    <col min="5892" max="6137" width="12.125" style="12"/>
    <col min="6138" max="6138" width="12.125" style="12" customWidth="1"/>
    <col min="6139" max="6139" width="39.75" style="12" customWidth="1"/>
    <col min="6140" max="6142" width="16.5" style="12" customWidth="1"/>
    <col min="6143" max="6143" width="12.125" style="12" customWidth="1"/>
    <col min="6144" max="6144" width="37.25" style="12" customWidth="1"/>
    <col min="6145" max="6147" width="16.5" style="12" customWidth="1"/>
    <col min="6148" max="6393" width="12.125" style="12"/>
    <col min="6394" max="6394" width="12.125" style="12" customWidth="1"/>
    <col min="6395" max="6395" width="39.75" style="12" customWidth="1"/>
    <col min="6396" max="6398" width="16.5" style="12" customWidth="1"/>
    <col min="6399" max="6399" width="12.125" style="12" customWidth="1"/>
    <col min="6400" max="6400" width="37.25" style="12" customWidth="1"/>
    <col min="6401" max="6403" width="16.5" style="12" customWidth="1"/>
    <col min="6404" max="6649" width="12.125" style="12"/>
    <col min="6650" max="6650" width="12.125" style="12" customWidth="1"/>
    <col min="6651" max="6651" width="39.75" style="12" customWidth="1"/>
    <col min="6652" max="6654" width="16.5" style="12" customWidth="1"/>
    <col min="6655" max="6655" width="12.125" style="12" customWidth="1"/>
    <col min="6656" max="6656" width="37.25" style="12" customWidth="1"/>
    <col min="6657" max="6659" width="16.5" style="12" customWidth="1"/>
    <col min="6660" max="6905" width="12.125" style="12"/>
    <col min="6906" max="6906" width="12.125" style="12" customWidth="1"/>
    <col min="6907" max="6907" width="39.75" style="12" customWidth="1"/>
    <col min="6908" max="6910" width="16.5" style="12" customWidth="1"/>
    <col min="6911" max="6911" width="12.125" style="12" customWidth="1"/>
    <col min="6912" max="6912" width="37.25" style="12" customWidth="1"/>
    <col min="6913" max="6915" width="16.5" style="12" customWidth="1"/>
    <col min="6916" max="7161" width="12.125" style="12"/>
    <col min="7162" max="7162" width="12.125" style="12" customWidth="1"/>
    <col min="7163" max="7163" width="39.75" style="12" customWidth="1"/>
    <col min="7164" max="7166" width="16.5" style="12" customWidth="1"/>
    <col min="7167" max="7167" width="12.125" style="12" customWidth="1"/>
    <col min="7168" max="7168" width="37.25" style="12" customWidth="1"/>
    <col min="7169" max="7171" width="16.5" style="12" customWidth="1"/>
    <col min="7172" max="7417" width="12.125" style="12"/>
    <col min="7418" max="7418" width="12.125" style="12" customWidth="1"/>
    <col min="7419" max="7419" width="39.75" style="12" customWidth="1"/>
    <col min="7420" max="7422" width="16.5" style="12" customWidth="1"/>
    <col min="7423" max="7423" width="12.125" style="12" customWidth="1"/>
    <col min="7424" max="7424" width="37.25" style="12" customWidth="1"/>
    <col min="7425" max="7427" width="16.5" style="12" customWidth="1"/>
    <col min="7428" max="7673" width="12.125" style="12"/>
    <col min="7674" max="7674" width="12.125" style="12" customWidth="1"/>
    <col min="7675" max="7675" width="39.75" style="12" customWidth="1"/>
    <col min="7676" max="7678" width="16.5" style="12" customWidth="1"/>
    <col min="7679" max="7679" width="12.125" style="12" customWidth="1"/>
    <col min="7680" max="7680" width="37.25" style="12" customWidth="1"/>
    <col min="7681" max="7683" width="16.5" style="12" customWidth="1"/>
    <col min="7684" max="7929" width="12.125" style="12"/>
    <col min="7930" max="7930" width="12.125" style="12" customWidth="1"/>
    <col min="7931" max="7931" width="39.75" style="12" customWidth="1"/>
    <col min="7932" max="7934" width="16.5" style="12" customWidth="1"/>
    <col min="7935" max="7935" width="12.125" style="12" customWidth="1"/>
    <col min="7936" max="7936" width="37.25" style="12" customWidth="1"/>
    <col min="7937" max="7939" width="16.5" style="12" customWidth="1"/>
    <col min="7940" max="8185" width="12.125" style="12"/>
    <col min="8186" max="8186" width="12.125" style="12" customWidth="1"/>
    <col min="8187" max="8187" width="39.75" style="12" customWidth="1"/>
    <col min="8188" max="8190" width="16.5" style="12" customWidth="1"/>
    <col min="8191" max="8191" width="12.125" style="12" customWidth="1"/>
    <col min="8192" max="8192" width="37.25" style="12" customWidth="1"/>
    <col min="8193" max="8195" width="16.5" style="12" customWidth="1"/>
    <col min="8196" max="8441" width="12.125" style="12"/>
    <col min="8442" max="8442" width="12.125" style="12" customWidth="1"/>
    <col min="8443" max="8443" width="39.75" style="12" customWidth="1"/>
    <col min="8444" max="8446" width="16.5" style="12" customWidth="1"/>
    <col min="8447" max="8447" width="12.125" style="12" customWidth="1"/>
    <col min="8448" max="8448" width="37.25" style="12" customWidth="1"/>
    <col min="8449" max="8451" width="16.5" style="12" customWidth="1"/>
    <col min="8452" max="8697" width="12.125" style="12"/>
    <col min="8698" max="8698" width="12.125" style="12" customWidth="1"/>
    <col min="8699" max="8699" width="39.75" style="12" customWidth="1"/>
    <col min="8700" max="8702" width="16.5" style="12" customWidth="1"/>
    <col min="8703" max="8703" width="12.125" style="12" customWidth="1"/>
    <col min="8704" max="8704" width="37.25" style="12" customWidth="1"/>
    <col min="8705" max="8707" width="16.5" style="12" customWidth="1"/>
    <col min="8708" max="8953" width="12.125" style="12"/>
    <col min="8954" max="8954" width="12.125" style="12" customWidth="1"/>
    <col min="8955" max="8955" width="39.75" style="12" customWidth="1"/>
    <col min="8956" max="8958" width="16.5" style="12" customWidth="1"/>
    <col min="8959" max="8959" width="12.125" style="12" customWidth="1"/>
    <col min="8960" max="8960" width="37.25" style="12" customWidth="1"/>
    <col min="8961" max="8963" width="16.5" style="12" customWidth="1"/>
    <col min="8964" max="9209" width="12.125" style="12"/>
    <col min="9210" max="9210" width="12.125" style="12" customWidth="1"/>
    <col min="9211" max="9211" width="39.75" style="12" customWidth="1"/>
    <col min="9212" max="9214" width="16.5" style="12" customWidth="1"/>
    <col min="9215" max="9215" width="12.125" style="12" customWidth="1"/>
    <col min="9216" max="9216" width="37.25" style="12" customWidth="1"/>
    <col min="9217" max="9219" width="16.5" style="12" customWidth="1"/>
    <col min="9220" max="9465" width="12.125" style="12"/>
    <col min="9466" max="9466" width="12.125" style="12" customWidth="1"/>
    <col min="9467" max="9467" width="39.75" style="12" customWidth="1"/>
    <col min="9468" max="9470" width="16.5" style="12" customWidth="1"/>
    <col min="9471" max="9471" width="12.125" style="12" customWidth="1"/>
    <col min="9472" max="9472" width="37.25" style="12" customWidth="1"/>
    <col min="9473" max="9475" width="16.5" style="12" customWidth="1"/>
    <col min="9476" max="9721" width="12.125" style="12"/>
    <col min="9722" max="9722" width="12.125" style="12" customWidth="1"/>
    <col min="9723" max="9723" width="39.75" style="12" customWidth="1"/>
    <col min="9724" max="9726" width="16.5" style="12" customWidth="1"/>
    <col min="9727" max="9727" width="12.125" style="12" customWidth="1"/>
    <col min="9728" max="9728" width="37.25" style="12" customWidth="1"/>
    <col min="9729" max="9731" width="16.5" style="12" customWidth="1"/>
    <col min="9732" max="9977" width="12.125" style="12"/>
    <col min="9978" max="9978" width="12.125" style="12" customWidth="1"/>
    <col min="9979" max="9979" width="39.75" style="12" customWidth="1"/>
    <col min="9980" max="9982" width="16.5" style="12" customWidth="1"/>
    <col min="9983" max="9983" width="12.125" style="12" customWidth="1"/>
    <col min="9984" max="9984" width="37.25" style="12" customWidth="1"/>
    <col min="9985" max="9987" width="16.5" style="12" customWidth="1"/>
    <col min="9988" max="10233" width="12.125" style="12"/>
    <col min="10234" max="10234" width="12.125" style="12" customWidth="1"/>
    <col min="10235" max="10235" width="39.75" style="12" customWidth="1"/>
    <col min="10236" max="10238" width="16.5" style="12" customWidth="1"/>
    <col min="10239" max="10239" width="12.125" style="12" customWidth="1"/>
    <col min="10240" max="10240" width="37.25" style="12" customWidth="1"/>
    <col min="10241" max="10243" width="16.5" style="12" customWidth="1"/>
    <col min="10244" max="10489" width="12.125" style="12"/>
    <col min="10490" max="10490" width="12.125" style="12" customWidth="1"/>
    <col min="10491" max="10491" width="39.75" style="12" customWidth="1"/>
    <col min="10492" max="10494" width="16.5" style="12" customWidth="1"/>
    <col min="10495" max="10495" width="12.125" style="12" customWidth="1"/>
    <col min="10496" max="10496" width="37.25" style="12" customWidth="1"/>
    <col min="10497" max="10499" width="16.5" style="12" customWidth="1"/>
    <col min="10500" max="10745" width="12.125" style="12"/>
    <col min="10746" max="10746" width="12.125" style="12" customWidth="1"/>
    <col min="10747" max="10747" width="39.75" style="12" customWidth="1"/>
    <col min="10748" max="10750" width="16.5" style="12" customWidth="1"/>
    <col min="10751" max="10751" width="12.125" style="12" customWidth="1"/>
    <col min="10752" max="10752" width="37.25" style="12" customWidth="1"/>
    <col min="10753" max="10755" width="16.5" style="12" customWidth="1"/>
    <col min="10756" max="11001" width="12.125" style="12"/>
    <col min="11002" max="11002" width="12.125" style="12" customWidth="1"/>
    <col min="11003" max="11003" width="39.75" style="12" customWidth="1"/>
    <col min="11004" max="11006" width="16.5" style="12" customWidth="1"/>
    <col min="11007" max="11007" width="12.125" style="12" customWidth="1"/>
    <col min="11008" max="11008" width="37.25" style="12" customWidth="1"/>
    <col min="11009" max="11011" width="16.5" style="12" customWidth="1"/>
    <col min="11012" max="11257" width="12.125" style="12"/>
    <col min="11258" max="11258" width="12.125" style="12" customWidth="1"/>
    <col min="11259" max="11259" width="39.75" style="12" customWidth="1"/>
    <col min="11260" max="11262" width="16.5" style="12" customWidth="1"/>
    <col min="11263" max="11263" width="12.125" style="12" customWidth="1"/>
    <col min="11264" max="11264" width="37.25" style="12" customWidth="1"/>
    <col min="11265" max="11267" width="16.5" style="12" customWidth="1"/>
    <col min="11268" max="11513" width="12.125" style="12"/>
    <col min="11514" max="11514" width="12.125" style="12" customWidth="1"/>
    <col min="11515" max="11515" width="39.75" style="12" customWidth="1"/>
    <col min="11516" max="11518" width="16.5" style="12" customWidth="1"/>
    <col min="11519" max="11519" width="12.125" style="12" customWidth="1"/>
    <col min="11520" max="11520" width="37.25" style="12" customWidth="1"/>
    <col min="11521" max="11523" width="16.5" style="12" customWidth="1"/>
    <col min="11524" max="11769" width="12.125" style="12"/>
    <col min="11770" max="11770" width="12.125" style="12" customWidth="1"/>
    <col min="11771" max="11771" width="39.75" style="12" customWidth="1"/>
    <col min="11772" max="11774" width="16.5" style="12" customWidth="1"/>
    <col min="11775" max="11775" width="12.125" style="12" customWidth="1"/>
    <col min="11776" max="11776" width="37.25" style="12" customWidth="1"/>
    <col min="11777" max="11779" width="16.5" style="12" customWidth="1"/>
    <col min="11780" max="12025" width="12.125" style="12"/>
    <col min="12026" max="12026" width="12.125" style="12" customWidth="1"/>
    <col min="12027" max="12027" width="39.75" style="12" customWidth="1"/>
    <col min="12028" max="12030" width="16.5" style="12" customWidth="1"/>
    <col min="12031" max="12031" width="12.125" style="12" customWidth="1"/>
    <col min="12032" max="12032" width="37.25" style="12" customWidth="1"/>
    <col min="12033" max="12035" width="16.5" style="12" customWidth="1"/>
    <col min="12036" max="12281" width="12.125" style="12"/>
    <col min="12282" max="12282" width="12.125" style="12" customWidth="1"/>
    <col min="12283" max="12283" width="39.75" style="12" customWidth="1"/>
    <col min="12284" max="12286" width="16.5" style="12" customWidth="1"/>
    <col min="12287" max="12287" width="12.125" style="12" customWidth="1"/>
    <col min="12288" max="12288" width="37.25" style="12" customWidth="1"/>
    <col min="12289" max="12291" width="16.5" style="12" customWidth="1"/>
    <col min="12292" max="12537" width="12.125" style="12"/>
    <col min="12538" max="12538" width="12.125" style="12" customWidth="1"/>
    <col min="12539" max="12539" width="39.75" style="12" customWidth="1"/>
    <col min="12540" max="12542" width="16.5" style="12" customWidth="1"/>
    <col min="12543" max="12543" width="12.125" style="12" customWidth="1"/>
    <col min="12544" max="12544" width="37.25" style="12" customWidth="1"/>
    <col min="12545" max="12547" width="16.5" style="12" customWidth="1"/>
    <col min="12548" max="12793" width="12.125" style="12"/>
    <col min="12794" max="12794" width="12.125" style="12" customWidth="1"/>
    <col min="12795" max="12795" width="39.75" style="12" customWidth="1"/>
    <col min="12796" max="12798" width="16.5" style="12" customWidth="1"/>
    <col min="12799" max="12799" width="12.125" style="12" customWidth="1"/>
    <col min="12800" max="12800" width="37.25" style="12" customWidth="1"/>
    <col min="12801" max="12803" width="16.5" style="12" customWidth="1"/>
    <col min="12804" max="13049" width="12.125" style="12"/>
    <col min="13050" max="13050" width="12.125" style="12" customWidth="1"/>
    <col min="13051" max="13051" width="39.75" style="12" customWidth="1"/>
    <col min="13052" max="13054" width="16.5" style="12" customWidth="1"/>
    <col min="13055" max="13055" width="12.125" style="12" customWidth="1"/>
    <col min="13056" max="13056" width="37.25" style="12" customWidth="1"/>
    <col min="13057" max="13059" width="16.5" style="12" customWidth="1"/>
    <col min="13060" max="13305" width="12.125" style="12"/>
    <col min="13306" max="13306" width="12.125" style="12" customWidth="1"/>
    <col min="13307" max="13307" width="39.75" style="12" customWidth="1"/>
    <col min="13308" max="13310" width="16.5" style="12" customWidth="1"/>
    <col min="13311" max="13311" width="12.125" style="12" customWidth="1"/>
    <col min="13312" max="13312" width="37.25" style="12" customWidth="1"/>
    <col min="13313" max="13315" width="16.5" style="12" customWidth="1"/>
    <col min="13316" max="13561" width="12.125" style="12"/>
    <col min="13562" max="13562" width="12.125" style="12" customWidth="1"/>
    <col min="13563" max="13563" width="39.75" style="12" customWidth="1"/>
    <col min="13564" max="13566" width="16.5" style="12" customWidth="1"/>
    <col min="13567" max="13567" width="12.125" style="12" customWidth="1"/>
    <col min="13568" max="13568" width="37.25" style="12" customWidth="1"/>
    <col min="13569" max="13571" width="16.5" style="12" customWidth="1"/>
    <col min="13572" max="13817" width="12.125" style="12"/>
    <col min="13818" max="13818" width="12.125" style="12" customWidth="1"/>
    <col min="13819" max="13819" width="39.75" style="12" customWidth="1"/>
    <col min="13820" max="13822" width="16.5" style="12" customWidth="1"/>
    <col min="13823" max="13823" width="12.125" style="12" customWidth="1"/>
    <col min="13824" max="13824" width="37.25" style="12" customWidth="1"/>
    <col min="13825" max="13827" width="16.5" style="12" customWidth="1"/>
    <col min="13828" max="14073" width="12.125" style="12"/>
    <col min="14074" max="14074" width="12.125" style="12" customWidth="1"/>
    <col min="14075" max="14075" width="39.75" style="12" customWidth="1"/>
    <col min="14076" max="14078" width="16.5" style="12" customWidth="1"/>
    <col min="14079" max="14079" width="12.125" style="12" customWidth="1"/>
    <col min="14080" max="14080" width="37.25" style="12" customWidth="1"/>
    <col min="14081" max="14083" width="16.5" style="12" customWidth="1"/>
    <col min="14084" max="14329" width="12.125" style="12"/>
    <col min="14330" max="14330" width="12.125" style="12" customWidth="1"/>
    <col min="14331" max="14331" width="39.75" style="12" customWidth="1"/>
    <col min="14332" max="14334" width="16.5" style="12" customWidth="1"/>
    <col min="14335" max="14335" width="12.125" style="12" customWidth="1"/>
    <col min="14336" max="14336" width="37.25" style="12" customWidth="1"/>
    <col min="14337" max="14339" width="16.5" style="12" customWidth="1"/>
    <col min="14340" max="14585" width="12.125" style="12"/>
    <col min="14586" max="14586" width="12.125" style="12" customWidth="1"/>
    <col min="14587" max="14587" width="39.75" style="12" customWidth="1"/>
    <col min="14588" max="14590" width="16.5" style="12" customWidth="1"/>
    <col min="14591" max="14591" width="12.125" style="12" customWidth="1"/>
    <col min="14592" max="14592" width="37.25" style="12" customWidth="1"/>
    <col min="14593" max="14595" width="16.5" style="12" customWidth="1"/>
    <col min="14596" max="14841" width="12.125" style="12"/>
    <col min="14842" max="14842" width="12.125" style="12" customWidth="1"/>
    <col min="14843" max="14843" width="39.75" style="12" customWidth="1"/>
    <col min="14844" max="14846" width="16.5" style="12" customWidth="1"/>
    <col min="14847" max="14847" width="12.125" style="12" customWidth="1"/>
    <col min="14848" max="14848" width="37.25" style="12" customWidth="1"/>
    <col min="14849" max="14851" width="16.5" style="12" customWidth="1"/>
    <col min="14852" max="15097" width="12.125" style="12"/>
    <col min="15098" max="15098" width="12.125" style="12" customWidth="1"/>
    <col min="15099" max="15099" width="39.75" style="12" customWidth="1"/>
    <col min="15100" max="15102" width="16.5" style="12" customWidth="1"/>
    <col min="15103" max="15103" width="12.125" style="12" customWidth="1"/>
    <col min="15104" max="15104" width="37.25" style="12" customWidth="1"/>
    <col min="15105" max="15107" width="16.5" style="12" customWidth="1"/>
    <col min="15108" max="15353" width="12.125" style="12"/>
    <col min="15354" max="15354" width="12.125" style="12" customWidth="1"/>
    <col min="15355" max="15355" width="39.75" style="12" customWidth="1"/>
    <col min="15356" max="15358" width="16.5" style="12" customWidth="1"/>
    <col min="15359" max="15359" width="12.125" style="12" customWidth="1"/>
    <col min="15360" max="15360" width="37.25" style="12" customWidth="1"/>
    <col min="15361" max="15363" width="16.5" style="12" customWidth="1"/>
    <col min="15364" max="15609" width="12.125" style="12"/>
    <col min="15610" max="15610" width="12.125" style="12" customWidth="1"/>
    <col min="15611" max="15611" width="39.75" style="12" customWidth="1"/>
    <col min="15612" max="15614" width="16.5" style="12" customWidth="1"/>
    <col min="15615" max="15615" width="12.125" style="12" customWidth="1"/>
    <col min="15616" max="15616" width="37.25" style="12" customWidth="1"/>
    <col min="15617" max="15619" width="16.5" style="12" customWidth="1"/>
    <col min="15620" max="15865" width="12.125" style="12"/>
    <col min="15866" max="15866" width="12.125" style="12" customWidth="1"/>
    <col min="15867" max="15867" width="39.75" style="12" customWidth="1"/>
    <col min="15868" max="15870" width="16.5" style="12" customWidth="1"/>
    <col min="15871" max="15871" width="12.125" style="12" customWidth="1"/>
    <col min="15872" max="15872" width="37.25" style="12" customWidth="1"/>
    <col min="15873" max="15875" width="16.5" style="12" customWidth="1"/>
    <col min="15876" max="16121" width="12.125" style="12"/>
    <col min="16122" max="16122" width="12.125" style="12" customWidth="1"/>
    <col min="16123" max="16123" width="39.75" style="12" customWidth="1"/>
    <col min="16124" max="16126" width="16.5" style="12" customWidth="1"/>
    <col min="16127" max="16127" width="12.125" style="12" customWidth="1"/>
    <col min="16128" max="16128" width="37.25" style="12" customWidth="1"/>
    <col min="16129" max="16131" width="16.5" style="12" customWidth="1"/>
    <col min="16132" max="16384" width="12.125" style="12"/>
  </cols>
  <sheetData>
    <row r="1" spans="1:3" ht="21" customHeight="1">
      <c r="A1" s="13" t="s">
        <v>1794</v>
      </c>
    </row>
    <row r="2" spans="1:3" ht="35.1" customHeight="1">
      <c r="A2" s="164" t="s">
        <v>1814</v>
      </c>
      <c r="B2" s="164"/>
      <c r="C2" s="164"/>
    </row>
    <row r="3" spans="1:3" ht="24.95" customHeight="1">
      <c r="A3" s="15"/>
      <c r="B3" s="15"/>
      <c r="C3" s="2" t="s">
        <v>16</v>
      </c>
    </row>
    <row r="4" spans="1:3" ht="20.100000000000001" customHeight="1">
      <c r="A4" s="40" t="s">
        <v>65</v>
      </c>
      <c r="B4" s="40" t="s">
        <v>1370</v>
      </c>
      <c r="C4" s="40" t="s">
        <v>3</v>
      </c>
    </row>
    <row r="5" spans="1:3" s="90" customFormat="1" ht="20.100000000000001" customHeight="1">
      <c r="A5" s="39"/>
      <c r="B5" s="86" t="s">
        <v>995</v>
      </c>
      <c r="C5" s="38">
        <f>C6+C9</f>
        <v>330</v>
      </c>
    </row>
    <row r="6" spans="1:3" s="90" customFormat="1" ht="20.100000000000001" customHeight="1">
      <c r="A6" s="39">
        <v>208</v>
      </c>
      <c r="B6" s="112" t="s">
        <v>28</v>
      </c>
      <c r="C6" s="38">
        <f t="shared" ref="C6:C7" si="0">C7</f>
        <v>0</v>
      </c>
    </row>
    <row r="7" spans="1:3" s="90" customFormat="1" ht="20.100000000000001" customHeight="1">
      <c r="A7" s="39">
        <v>20804</v>
      </c>
      <c r="B7" s="112" t="s">
        <v>424</v>
      </c>
      <c r="C7" s="38">
        <f t="shared" si="0"/>
        <v>0</v>
      </c>
    </row>
    <row r="8" spans="1:3" s="90" customFormat="1" ht="20.100000000000001" customHeight="1">
      <c r="A8" s="39">
        <v>2080451</v>
      </c>
      <c r="B8" s="113" t="s">
        <v>999</v>
      </c>
      <c r="C8" s="38">
        <v>0</v>
      </c>
    </row>
    <row r="9" spans="1:3" s="90" customFormat="1" ht="20.100000000000001" customHeight="1">
      <c r="A9" s="39">
        <v>223</v>
      </c>
      <c r="B9" s="112" t="s">
        <v>995</v>
      </c>
      <c r="C9" s="38">
        <f>C10+C21+C31+C33</f>
        <v>330</v>
      </c>
    </row>
    <row r="10" spans="1:3" s="90" customFormat="1" ht="20.100000000000001" customHeight="1">
      <c r="A10" s="39">
        <v>22301</v>
      </c>
      <c r="B10" s="112" t="s">
        <v>1002</v>
      </c>
      <c r="C10" s="38">
        <f>SUM(C11:C20)</f>
        <v>0</v>
      </c>
    </row>
    <row r="11" spans="1:3" s="90" customFormat="1" ht="20.100000000000001" customHeight="1">
      <c r="A11" s="39">
        <v>2230101</v>
      </c>
      <c r="B11" s="113" t="s">
        <v>1004</v>
      </c>
      <c r="C11" s="38">
        <v>0</v>
      </c>
    </row>
    <row r="12" spans="1:3" s="90" customFormat="1" ht="20.100000000000001" customHeight="1">
      <c r="A12" s="39">
        <v>2230102</v>
      </c>
      <c r="B12" s="113" t="s">
        <v>1703</v>
      </c>
      <c r="C12" s="38">
        <v>0</v>
      </c>
    </row>
    <row r="13" spans="1:3" s="90" customFormat="1" ht="20.100000000000001" customHeight="1">
      <c r="A13" s="39">
        <v>2230103</v>
      </c>
      <c r="B13" s="113" t="s">
        <v>1007</v>
      </c>
      <c r="C13" s="38">
        <v>0</v>
      </c>
    </row>
    <row r="14" spans="1:3" s="90" customFormat="1" ht="20.100000000000001" customHeight="1">
      <c r="A14" s="39">
        <v>2230104</v>
      </c>
      <c r="B14" s="113" t="s">
        <v>1009</v>
      </c>
      <c r="C14" s="38">
        <v>0</v>
      </c>
    </row>
    <row r="15" spans="1:3" s="90" customFormat="1" ht="20.100000000000001" customHeight="1">
      <c r="A15" s="39">
        <v>2230105</v>
      </c>
      <c r="B15" s="113" t="s">
        <v>1011</v>
      </c>
      <c r="C15" s="38">
        <v>0</v>
      </c>
    </row>
    <row r="16" spans="1:3" s="90" customFormat="1" ht="20.100000000000001" customHeight="1">
      <c r="A16" s="39">
        <v>2230106</v>
      </c>
      <c r="B16" s="113" t="s">
        <v>1013</v>
      </c>
      <c r="C16" s="38">
        <v>0</v>
      </c>
    </row>
    <row r="17" spans="1:3" s="90" customFormat="1" ht="20.100000000000001" customHeight="1">
      <c r="A17" s="39">
        <v>2230107</v>
      </c>
      <c r="B17" s="113" t="s">
        <v>1015</v>
      </c>
      <c r="C17" s="38">
        <v>0</v>
      </c>
    </row>
    <row r="18" spans="1:3" s="90" customFormat="1" ht="20.100000000000001" customHeight="1">
      <c r="A18" s="39">
        <v>2230108</v>
      </c>
      <c r="B18" s="113" t="s">
        <v>1017</v>
      </c>
      <c r="C18" s="38">
        <v>0</v>
      </c>
    </row>
    <row r="19" spans="1:3" s="90" customFormat="1" ht="20.100000000000001" customHeight="1">
      <c r="A19" s="39">
        <v>2230109</v>
      </c>
      <c r="B19" s="125" t="s">
        <v>1704</v>
      </c>
      <c r="C19" s="38">
        <v>0</v>
      </c>
    </row>
    <row r="20" spans="1:3" s="90" customFormat="1" ht="20.100000000000001" customHeight="1">
      <c r="A20" s="39">
        <v>2230199</v>
      </c>
      <c r="B20" s="113" t="s">
        <v>1019</v>
      </c>
      <c r="C20" s="38">
        <v>0</v>
      </c>
    </row>
    <row r="21" spans="1:3" s="90" customFormat="1" ht="20.100000000000001" customHeight="1">
      <c r="A21" s="39">
        <v>22302</v>
      </c>
      <c r="B21" s="112" t="s">
        <v>1021</v>
      </c>
      <c r="C21" s="38">
        <f>SUM(C22:C30)</f>
        <v>0</v>
      </c>
    </row>
    <row r="22" spans="1:3" s="90" customFormat="1" ht="20.100000000000001" customHeight="1">
      <c r="A22" s="39">
        <v>2230201</v>
      </c>
      <c r="B22" s="113" t="s">
        <v>1023</v>
      </c>
      <c r="C22" s="38">
        <v>0</v>
      </c>
    </row>
    <row r="23" spans="1:3" s="90" customFormat="1" ht="20.100000000000001" customHeight="1">
      <c r="A23" s="39">
        <v>2230202</v>
      </c>
      <c r="B23" s="113" t="s">
        <v>1025</v>
      </c>
      <c r="C23" s="38">
        <v>0</v>
      </c>
    </row>
    <row r="24" spans="1:3" s="90" customFormat="1" ht="20.100000000000001" customHeight="1">
      <c r="A24" s="39">
        <v>2230203</v>
      </c>
      <c r="B24" s="113" t="s">
        <v>1027</v>
      </c>
      <c r="C24" s="38">
        <v>0</v>
      </c>
    </row>
    <row r="25" spans="1:3" s="90" customFormat="1" ht="20.100000000000001" customHeight="1">
      <c r="A25" s="39">
        <v>2230204</v>
      </c>
      <c r="B25" s="113" t="s">
        <v>1029</v>
      </c>
      <c r="C25" s="38">
        <v>0</v>
      </c>
    </row>
    <row r="26" spans="1:3" s="90" customFormat="1" ht="20.100000000000001" customHeight="1">
      <c r="A26" s="39">
        <v>2230205</v>
      </c>
      <c r="B26" s="113" t="s">
        <v>1031</v>
      </c>
      <c r="C26" s="38">
        <v>0</v>
      </c>
    </row>
    <row r="27" spans="1:3" s="90" customFormat="1" ht="20.100000000000001" customHeight="1">
      <c r="A27" s="39">
        <v>2230206</v>
      </c>
      <c r="B27" s="113" t="s">
        <v>1033</v>
      </c>
      <c r="C27" s="38">
        <v>0</v>
      </c>
    </row>
    <row r="28" spans="1:3" s="90" customFormat="1" ht="20.100000000000001" customHeight="1">
      <c r="A28" s="39">
        <v>2230207</v>
      </c>
      <c r="B28" s="113" t="s">
        <v>1035</v>
      </c>
      <c r="C28" s="38">
        <v>0</v>
      </c>
    </row>
    <row r="29" spans="1:3" s="90" customFormat="1" ht="20.100000000000001" customHeight="1">
      <c r="A29" s="39">
        <v>2230208</v>
      </c>
      <c r="B29" s="113" t="s">
        <v>1705</v>
      </c>
      <c r="C29" s="38">
        <v>0</v>
      </c>
    </row>
    <row r="30" spans="1:3" s="90" customFormat="1" ht="20.100000000000001" customHeight="1">
      <c r="A30" s="39">
        <v>2230299</v>
      </c>
      <c r="B30" s="113" t="s">
        <v>1037</v>
      </c>
      <c r="C30" s="38">
        <v>0</v>
      </c>
    </row>
    <row r="31" spans="1:3" s="90" customFormat="1" ht="20.100000000000001" customHeight="1">
      <c r="A31" s="39">
        <v>22303</v>
      </c>
      <c r="B31" s="112" t="s">
        <v>1039</v>
      </c>
      <c r="C31" s="38">
        <f>C32</f>
        <v>0</v>
      </c>
    </row>
    <row r="32" spans="1:3" s="90" customFormat="1" ht="20.100000000000001" customHeight="1">
      <c r="A32" s="39">
        <v>2230301</v>
      </c>
      <c r="B32" s="113" t="s">
        <v>1041</v>
      </c>
      <c r="C32" s="38">
        <v>0</v>
      </c>
    </row>
    <row r="33" spans="1:3" s="90" customFormat="1" ht="20.100000000000001" customHeight="1">
      <c r="A33" s="39">
        <v>22399</v>
      </c>
      <c r="B33" s="112" t="s">
        <v>1047</v>
      </c>
      <c r="C33" s="38">
        <f>C34</f>
        <v>330</v>
      </c>
    </row>
    <row r="34" spans="1:3" s="90" customFormat="1" ht="20.100000000000001" customHeight="1">
      <c r="A34" s="39">
        <v>2239999</v>
      </c>
      <c r="B34" s="125" t="s">
        <v>1049</v>
      </c>
      <c r="C34" s="38">
        <v>330</v>
      </c>
    </row>
  </sheetData>
  <autoFilter ref="A4:C34"/>
  <mergeCells count="1">
    <mergeCell ref="A2:C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D20"/>
  <sheetViews>
    <sheetView workbookViewId="0">
      <selection sqref="A1:XFD1"/>
    </sheetView>
  </sheetViews>
  <sheetFormatPr defaultRowHeight="13.5"/>
  <cols>
    <col min="1" max="1" width="40.625" customWidth="1"/>
    <col min="2" max="4" width="15.625" customWidth="1"/>
  </cols>
  <sheetData>
    <row r="1" spans="1:4" ht="21">
      <c r="A1" s="1" t="s">
        <v>1069</v>
      </c>
    </row>
    <row r="2" spans="1:4" ht="35.1" customHeight="1">
      <c r="A2" s="162" t="s">
        <v>1755</v>
      </c>
      <c r="B2" s="162"/>
      <c r="C2" s="162"/>
      <c r="D2" s="162"/>
    </row>
    <row r="3" spans="1:4" ht="24.95" customHeight="1">
      <c r="D3" s="2" t="s">
        <v>1126</v>
      </c>
    </row>
    <row r="4" spans="1:4" ht="60" customHeight="1">
      <c r="A4" s="133" t="s">
        <v>0</v>
      </c>
      <c r="B4" s="134" t="s">
        <v>1784</v>
      </c>
      <c r="C4" s="134" t="s">
        <v>1785</v>
      </c>
      <c r="D4" s="138" t="s">
        <v>1786</v>
      </c>
    </row>
    <row r="5" spans="1:4" ht="30" customHeight="1">
      <c r="A5" s="7" t="s">
        <v>4</v>
      </c>
      <c r="B5" s="93">
        <f>SUM(B6:B13)</f>
        <v>347084</v>
      </c>
      <c r="C5" s="132">
        <f t="shared" ref="C5" si="0">SUM(C6:C13)</f>
        <v>358365</v>
      </c>
      <c r="D5" s="93">
        <f t="shared" ref="D5" si="1">SUM(D6:D13)</f>
        <v>333315</v>
      </c>
    </row>
    <row r="6" spans="1:4" ht="30" customHeight="1">
      <c r="A6" s="5" t="s">
        <v>5</v>
      </c>
      <c r="B6" s="93">
        <v>133671</v>
      </c>
      <c r="C6" s="93">
        <v>176874</v>
      </c>
      <c r="D6" s="93">
        <v>148596</v>
      </c>
    </row>
    <row r="7" spans="1:4" ht="30" customHeight="1">
      <c r="A7" s="5" t="s">
        <v>6</v>
      </c>
      <c r="B7" s="93">
        <v>39898</v>
      </c>
      <c r="C7" s="93">
        <v>42980</v>
      </c>
      <c r="D7" s="93">
        <v>35560</v>
      </c>
    </row>
    <row r="8" spans="1:4" ht="30" customHeight="1">
      <c r="A8" s="5" t="s">
        <v>7</v>
      </c>
      <c r="B8" s="93">
        <v>10162</v>
      </c>
      <c r="C8" s="93">
        <v>15568</v>
      </c>
      <c r="D8" s="93">
        <v>12259</v>
      </c>
    </row>
    <row r="9" spans="1:4" ht="30" customHeight="1">
      <c r="A9" s="5" t="s">
        <v>8</v>
      </c>
      <c r="B9" s="93">
        <v>27400</v>
      </c>
      <c r="C9" s="93">
        <v>29596</v>
      </c>
      <c r="D9" s="93">
        <v>31192</v>
      </c>
    </row>
    <row r="10" spans="1:4" ht="30" customHeight="1">
      <c r="A10" s="5" t="s">
        <v>9</v>
      </c>
      <c r="B10" s="93">
        <v>14097</v>
      </c>
      <c r="C10" s="93">
        <v>15845</v>
      </c>
      <c r="D10" s="93">
        <v>16398</v>
      </c>
    </row>
    <row r="11" spans="1:4" ht="30" customHeight="1">
      <c r="A11" s="5" t="s">
        <v>10</v>
      </c>
      <c r="B11" s="93">
        <v>119611</v>
      </c>
      <c r="C11" s="93">
        <v>76445</v>
      </c>
      <c r="D11" s="93">
        <v>88809</v>
      </c>
    </row>
    <row r="12" spans="1:4" ht="30" customHeight="1">
      <c r="A12" s="5" t="s">
        <v>11</v>
      </c>
      <c r="B12" s="93">
        <v>2245</v>
      </c>
      <c r="C12" s="93">
        <v>1057</v>
      </c>
      <c r="D12" s="93">
        <v>359</v>
      </c>
    </row>
    <row r="13" spans="1:4" ht="30" customHeight="1">
      <c r="A13" s="5" t="s">
        <v>1668</v>
      </c>
      <c r="B13" s="93"/>
      <c r="C13" s="93"/>
      <c r="D13" s="93">
        <v>142</v>
      </c>
    </row>
    <row r="14" spans="1:4" ht="30" customHeight="1">
      <c r="A14" s="7" t="s">
        <v>12</v>
      </c>
      <c r="B14" s="93">
        <f>SUM(B15:B19)</f>
        <v>304041</v>
      </c>
      <c r="C14" s="132">
        <f t="shared" ref="C14" si="2">SUM(C15:C19)</f>
        <v>312435</v>
      </c>
      <c r="D14" s="93">
        <f t="shared" ref="D14" si="3">SUM(D15:D19)</f>
        <v>332121</v>
      </c>
    </row>
    <row r="15" spans="1:4" ht="30" customHeight="1">
      <c r="A15" s="5" t="s">
        <v>13</v>
      </c>
      <c r="B15" s="93">
        <v>3528</v>
      </c>
      <c r="C15" s="93">
        <v>4028</v>
      </c>
      <c r="D15" s="93">
        <v>3389</v>
      </c>
    </row>
    <row r="16" spans="1:4" ht="30" customHeight="1">
      <c r="A16" s="5" t="s">
        <v>14</v>
      </c>
      <c r="B16" s="93">
        <v>2837</v>
      </c>
      <c r="C16" s="93">
        <v>3850</v>
      </c>
      <c r="D16" s="93">
        <v>5265</v>
      </c>
    </row>
    <row r="17" spans="1:4" s="28" customFormat="1" ht="30" customHeight="1">
      <c r="A17" s="5" t="s">
        <v>15</v>
      </c>
      <c r="B17" s="93">
        <v>1028</v>
      </c>
      <c r="C17" s="93">
        <v>1669</v>
      </c>
      <c r="D17" s="93">
        <v>4382</v>
      </c>
    </row>
    <row r="18" spans="1:4" s="28" customFormat="1" ht="30" customHeight="1">
      <c r="A18" s="5" t="s">
        <v>1089</v>
      </c>
      <c r="B18" s="93">
        <v>272761</v>
      </c>
      <c r="C18" s="93">
        <v>224613</v>
      </c>
      <c r="D18" s="93">
        <v>266999</v>
      </c>
    </row>
    <row r="19" spans="1:4" ht="30" customHeight="1">
      <c r="A19" s="8" t="s">
        <v>1670</v>
      </c>
      <c r="B19" s="93">
        <v>23887</v>
      </c>
      <c r="C19" s="93">
        <v>78275</v>
      </c>
      <c r="D19" s="93">
        <v>52086</v>
      </c>
    </row>
    <row r="20" spans="1:4" ht="30" customHeight="1">
      <c r="A20" s="9" t="s">
        <v>1669</v>
      </c>
      <c r="B20" s="94">
        <f>+B5+B14</f>
        <v>651125</v>
      </c>
      <c r="C20" s="94">
        <f t="shared" ref="C20" si="4">+C5+C14</f>
        <v>670800</v>
      </c>
      <c r="D20" s="94">
        <f t="shared" ref="D20" si="5">+D5+D14</f>
        <v>665436</v>
      </c>
    </row>
  </sheetData>
  <mergeCells count="1">
    <mergeCell ref="A2:D2"/>
  </mergeCells>
  <phoneticPr fontId="3" type="noConversion"/>
  <printOptions horizontalCentered="1"/>
  <pageMargins left="0.15748031496062992" right="0.15748031496062992" top="0.59055118110236227" bottom="0.39370078740157483" header="0.31496062992125984" footer="0.23622047244094491"/>
  <pageSetup paperSize="9" orientation="portrait" r:id="rId1"/>
</worksheet>
</file>

<file path=xl/worksheets/sheet20.xml><?xml version="1.0" encoding="utf-8"?>
<worksheet xmlns="http://schemas.openxmlformats.org/spreadsheetml/2006/main" xmlns:r="http://schemas.openxmlformats.org/officeDocument/2006/relationships">
  <dimension ref="A1:C7"/>
  <sheetViews>
    <sheetView workbookViewId="0">
      <selection activeCell="A2" sqref="A2:C2"/>
    </sheetView>
  </sheetViews>
  <sheetFormatPr defaultRowHeight="13.5"/>
  <cols>
    <col min="1" max="1" width="15.625" style="28" customWidth="1"/>
    <col min="2" max="2" width="50.625" style="28" customWidth="1"/>
    <col min="3" max="3" width="25.625" style="28" customWidth="1"/>
    <col min="4" max="16384" width="9" style="28"/>
  </cols>
  <sheetData>
    <row r="1" spans="1:3" ht="21" customHeight="1">
      <c r="A1" s="1" t="s">
        <v>1796</v>
      </c>
      <c r="B1" s="1"/>
    </row>
    <row r="2" spans="1:3" ht="35.1" customHeight="1">
      <c r="A2" s="173" t="s">
        <v>1815</v>
      </c>
      <c r="B2" s="173"/>
      <c r="C2" s="173"/>
    </row>
    <row r="3" spans="1:3" ht="24.95" customHeight="1">
      <c r="C3" s="2" t="s">
        <v>16</v>
      </c>
    </row>
    <row r="4" spans="1:3" ht="30" customHeight="1">
      <c r="A4" s="115" t="s">
        <v>1686</v>
      </c>
      <c r="B4" s="115" t="s">
        <v>66</v>
      </c>
      <c r="C4" s="115" t="s">
        <v>1687</v>
      </c>
    </row>
    <row r="5" spans="1:3" ht="30" customHeight="1">
      <c r="A5" s="6">
        <v>22301</v>
      </c>
      <c r="B5" s="6" t="s">
        <v>1002</v>
      </c>
      <c r="C5" s="6">
        <v>1113</v>
      </c>
    </row>
    <row r="6" spans="1:3" ht="30" customHeight="1">
      <c r="A6" s="163" t="s">
        <v>1070</v>
      </c>
      <c r="B6" s="163"/>
      <c r="C6" s="139">
        <f>SUM(C5:C5)</f>
        <v>1113</v>
      </c>
    </row>
    <row r="7" spans="1:3" ht="30" customHeight="1">
      <c r="A7" s="142" t="s">
        <v>1795</v>
      </c>
    </row>
  </sheetData>
  <mergeCells count="2">
    <mergeCell ref="A2:C2"/>
    <mergeCell ref="A6:B6"/>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dimension ref="A1:B6"/>
  <sheetViews>
    <sheetView workbookViewId="0">
      <selection activeCell="A2" sqref="A2:B2"/>
    </sheetView>
  </sheetViews>
  <sheetFormatPr defaultRowHeight="13.5"/>
  <cols>
    <col min="1" max="1" width="65.625" style="28" customWidth="1"/>
    <col min="2" max="2" width="25.625" style="28" customWidth="1"/>
    <col min="3" max="16384" width="9" style="28"/>
  </cols>
  <sheetData>
    <row r="1" spans="1:2" ht="21" customHeight="1">
      <c r="A1" s="1" t="s">
        <v>1826</v>
      </c>
    </row>
    <row r="2" spans="1:2" ht="35.1" customHeight="1">
      <c r="A2" s="173" t="s">
        <v>1827</v>
      </c>
      <c r="B2" s="173"/>
    </row>
    <row r="3" spans="1:2" ht="24.95" customHeight="1">
      <c r="B3" s="2" t="s">
        <v>16</v>
      </c>
    </row>
    <row r="4" spans="1:2" ht="30" customHeight="1">
      <c r="A4" s="147" t="s">
        <v>1821</v>
      </c>
      <c r="B4" s="147" t="s">
        <v>1654</v>
      </c>
    </row>
    <row r="5" spans="1:2" ht="30" customHeight="1">
      <c r="A5" s="144" t="s">
        <v>1070</v>
      </c>
      <c r="B5" s="146">
        <v>0</v>
      </c>
    </row>
    <row r="6" spans="1:2" ht="30" customHeight="1">
      <c r="A6" s="142" t="s">
        <v>1795</v>
      </c>
    </row>
  </sheetData>
  <mergeCells count="1">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dimension ref="A1:D20"/>
  <sheetViews>
    <sheetView workbookViewId="0">
      <selection sqref="A1:XFD1"/>
    </sheetView>
  </sheetViews>
  <sheetFormatPr defaultRowHeight="13.5"/>
  <cols>
    <col min="1" max="1" width="35.625" customWidth="1"/>
    <col min="2" max="2" width="12.625" customWidth="1"/>
    <col min="3" max="3" width="35.625" customWidth="1"/>
    <col min="4" max="4" width="12.625" customWidth="1"/>
  </cols>
  <sheetData>
    <row r="1" spans="1:4" ht="21" customHeight="1">
      <c r="A1" s="1" t="s">
        <v>1664</v>
      </c>
    </row>
    <row r="2" spans="1:4" ht="35.1" customHeight="1">
      <c r="A2" s="162" t="s">
        <v>1711</v>
      </c>
      <c r="B2" s="162"/>
      <c r="C2" s="162"/>
      <c r="D2" s="162"/>
    </row>
    <row r="3" spans="1:4" ht="24.95" customHeight="1">
      <c r="D3" s="2" t="s">
        <v>16</v>
      </c>
    </row>
    <row r="4" spans="1:4" ht="27.95" customHeight="1">
      <c r="A4" s="165" t="s">
        <v>1110</v>
      </c>
      <c r="B4" s="165"/>
      <c r="C4" s="165" t="s">
        <v>1111</v>
      </c>
      <c r="D4" s="165"/>
    </row>
    <row r="5" spans="1:4" ht="27.95" customHeight="1">
      <c r="A5" s="4" t="s">
        <v>1109</v>
      </c>
      <c r="B5" s="4" t="s">
        <v>3</v>
      </c>
      <c r="C5" s="4" t="s">
        <v>1109</v>
      </c>
      <c r="D5" s="4" t="s">
        <v>3</v>
      </c>
    </row>
    <row r="6" spans="1:4" ht="27.95" customHeight="1">
      <c r="A6" s="36" t="s">
        <v>40</v>
      </c>
      <c r="B6" s="93">
        <v>0</v>
      </c>
      <c r="C6" s="108" t="s">
        <v>41</v>
      </c>
      <c r="D6" s="93">
        <v>0</v>
      </c>
    </row>
    <row r="7" spans="1:4" ht="27.95" customHeight="1">
      <c r="A7" s="97" t="s">
        <v>42</v>
      </c>
      <c r="B7" s="93">
        <v>0</v>
      </c>
      <c r="C7" s="104" t="s">
        <v>43</v>
      </c>
      <c r="D7" s="93">
        <v>0</v>
      </c>
    </row>
    <row r="8" spans="1:4" ht="27.95" customHeight="1">
      <c r="A8" s="36" t="s">
        <v>44</v>
      </c>
      <c r="B8" s="93">
        <v>0</v>
      </c>
      <c r="C8" s="37" t="s">
        <v>45</v>
      </c>
      <c r="D8" s="93">
        <v>0</v>
      </c>
    </row>
    <row r="9" spans="1:4" ht="27.95" customHeight="1">
      <c r="A9" s="104" t="s">
        <v>46</v>
      </c>
      <c r="B9" s="93">
        <v>0</v>
      </c>
      <c r="C9" s="104" t="s">
        <v>47</v>
      </c>
      <c r="D9" s="93">
        <v>0</v>
      </c>
    </row>
    <row r="10" spans="1:4" ht="27.95" customHeight="1">
      <c r="A10" s="104" t="s">
        <v>48</v>
      </c>
      <c r="B10" s="93">
        <v>0</v>
      </c>
      <c r="C10" s="104" t="s">
        <v>49</v>
      </c>
      <c r="D10" s="93">
        <v>0</v>
      </c>
    </row>
    <row r="11" spans="1:4" ht="27.95" customHeight="1">
      <c r="A11" s="104" t="s">
        <v>50</v>
      </c>
      <c r="B11" s="93">
        <v>8107</v>
      </c>
      <c r="C11" s="104" t="s">
        <v>51</v>
      </c>
      <c r="D11" s="93">
        <v>6191</v>
      </c>
    </row>
    <row r="12" spans="1:4" ht="27.95" customHeight="1">
      <c r="A12" s="108" t="s">
        <v>52</v>
      </c>
      <c r="B12" s="93">
        <v>28045</v>
      </c>
      <c r="C12" s="108" t="s">
        <v>53</v>
      </c>
      <c r="D12" s="93">
        <v>27418</v>
      </c>
    </row>
    <row r="13" spans="1:4" ht="27.95" customHeight="1">
      <c r="A13" s="104" t="s">
        <v>54</v>
      </c>
      <c r="B13" s="93">
        <v>0</v>
      </c>
      <c r="C13" s="104" t="s">
        <v>55</v>
      </c>
      <c r="D13" s="93">
        <v>0</v>
      </c>
    </row>
    <row r="14" spans="1:4" ht="27.95" customHeight="1">
      <c r="A14" s="104"/>
      <c r="B14" s="93"/>
      <c r="C14" s="104"/>
      <c r="D14" s="93"/>
    </row>
    <row r="15" spans="1:4" ht="27.95" customHeight="1">
      <c r="A15" s="104"/>
      <c r="B15" s="93"/>
      <c r="C15" s="104"/>
      <c r="D15" s="93"/>
    </row>
    <row r="16" spans="1:4" ht="27.95" customHeight="1">
      <c r="A16" s="106" t="s">
        <v>56</v>
      </c>
      <c r="B16" s="93">
        <f>SUM(B6:B15)</f>
        <v>36152</v>
      </c>
      <c r="C16" s="106" t="s">
        <v>57</v>
      </c>
      <c r="D16" s="93">
        <f>SUM(D6:D15)</f>
        <v>33609</v>
      </c>
    </row>
    <row r="17" spans="1:4" ht="27.95" customHeight="1">
      <c r="A17" s="104"/>
      <c r="B17" s="93"/>
      <c r="C17" s="104"/>
      <c r="D17" s="93"/>
    </row>
    <row r="18" spans="1:4" ht="27.95" customHeight="1">
      <c r="A18" s="104" t="s">
        <v>23</v>
      </c>
      <c r="B18" s="93">
        <v>14411</v>
      </c>
      <c r="C18" s="104" t="s">
        <v>58</v>
      </c>
      <c r="D18" s="93">
        <v>16954</v>
      </c>
    </row>
    <row r="19" spans="1:4" ht="27.95" customHeight="1">
      <c r="A19" s="104"/>
      <c r="B19" s="93"/>
      <c r="C19" s="104"/>
      <c r="D19" s="93"/>
    </row>
    <row r="20" spans="1:4" ht="27.95" customHeight="1">
      <c r="A20" s="9" t="s">
        <v>1680</v>
      </c>
      <c r="B20" s="94">
        <f>+B16+B18</f>
        <v>50563</v>
      </c>
      <c r="C20" s="94" t="s">
        <v>1107</v>
      </c>
      <c r="D20" s="94">
        <f>+D16+D18</f>
        <v>50563</v>
      </c>
    </row>
  </sheetData>
  <mergeCells count="3">
    <mergeCell ref="A4:B4"/>
    <mergeCell ref="C4:D4"/>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dimension ref="A1:B20"/>
  <sheetViews>
    <sheetView workbookViewId="0">
      <selection sqref="A1:XFD1"/>
    </sheetView>
  </sheetViews>
  <sheetFormatPr defaultRowHeight="13.5"/>
  <cols>
    <col min="1" max="1" width="50.625" style="28" customWidth="1"/>
    <col min="2" max="2" width="25.625" style="28" customWidth="1"/>
    <col min="3" max="16384" width="9" style="28"/>
  </cols>
  <sheetData>
    <row r="1" spans="1:2" ht="21" customHeight="1">
      <c r="A1" s="1" t="s">
        <v>1660</v>
      </c>
    </row>
    <row r="2" spans="1:2" ht="35.1" customHeight="1">
      <c r="A2" s="162" t="s">
        <v>1712</v>
      </c>
      <c r="B2" s="162"/>
    </row>
    <row r="3" spans="1:2" ht="24.95" customHeight="1">
      <c r="B3" s="2" t="s">
        <v>16</v>
      </c>
    </row>
    <row r="4" spans="1:2" ht="27.95" customHeight="1">
      <c r="A4" s="165" t="s">
        <v>1110</v>
      </c>
      <c r="B4" s="165"/>
    </row>
    <row r="5" spans="1:2" ht="27.95" customHeight="1">
      <c r="A5" s="11" t="s">
        <v>1109</v>
      </c>
      <c r="B5" s="11" t="s">
        <v>3</v>
      </c>
    </row>
    <row r="6" spans="1:2" ht="27.95" customHeight="1">
      <c r="A6" s="36" t="s">
        <v>40</v>
      </c>
      <c r="B6" s="93">
        <v>0</v>
      </c>
    </row>
    <row r="7" spans="1:2" ht="27.95" customHeight="1">
      <c r="A7" s="97" t="s">
        <v>42</v>
      </c>
      <c r="B7" s="93">
        <v>0</v>
      </c>
    </row>
    <row r="8" spans="1:2" ht="27.95" customHeight="1">
      <c r="A8" s="36" t="s">
        <v>44</v>
      </c>
      <c r="B8" s="93">
        <v>0</v>
      </c>
    </row>
    <row r="9" spans="1:2" ht="27.95" customHeight="1">
      <c r="A9" s="104" t="s">
        <v>46</v>
      </c>
      <c r="B9" s="93">
        <v>0</v>
      </c>
    </row>
    <row r="10" spans="1:2" ht="27.95" customHeight="1">
      <c r="A10" s="104" t="s">
        <v>48</v>
      </c>
      <c r="B10" s="93">
        <v>0</v>
      </c>
    </row>
    <row r="11" spans="1:2" ht="27.95" customHeight="1">
      <c r="A11" s="104" t="s">
        <v>50</v>
      </c>
      <c r="B11" s="93">
        <v>8107</v>
      </c>
    </row>
    <row r="12" spans="1:2" ht="27.95" customHeight="1">
      <c r="A12" s="108" t="s">
        <v>52</v>
      </c>
      <c r="B12" s="93">
        <v>28045</v>
      </c>
    </row>
    <row r="13" spans="1:2" ht="27.95" customHeight="1">
      <c r="A13" s="104" t="s">
        <v>54</v>
      </c>
      <c r="B13" s="93">
        <v>0</v>
      </c>
    </row>
    <row r="14" spans="1:2" ht="27.95" customHeight="1">
      <c r="A14" s="104"/>
      <c r="B14" s="93"/>
    </row>
    <row r="15" spans="1:2" ht="27.95" customHeight="1">
      <c r="A15" s="104"/>
      <c r="B15" s="93"/>
    </row>
    <row r="16" spans="1:2" ht="27.95" customHeight="1">
      <c r="A16" s="106" t="s">
        <v>56</v>
      </c>
      <c r="B16" s="93">
        <f>SUM(B6:B15)</f>
        <v>36152</v>
      </c>
    </row>
    <row r="17" spans="1:2" ht="27.95" customHeight="1">
      <c r="A17" s="104"/>
      <c r="B17" s="93"/>
    </row>
    <row r="18" spans="1:2" ht="27.95" customHeight="1">
      <c r="A18" s="104" t="s">
        <v>23</v>
      </c>
      <c r="B18" s="93">
        <v>14411</v>
      </c>
    </row>
    <row r="19" spans="1:2" ht="27.95" customHeight="1">
      <c r="A19" s="104"/>
      <c r="B19" s="93"/>
    </row>
    <row r="20" spans="1:2" ht="27.95" customHeight="1">
      <c r="A20" s="9" t="s">
        <v>1680</v>
      </c>
      <c r="B20" s="94">
        <f>+B16+B18</f>
        <v>50563</v>
      </c>
    </row>
  </sheetData>
  <mergeCells count="2">
    <mergeCell ref="A2:B2"/>
    <mergeCell ref="A4:B4"/>
  </mergeCells>
  <phoneticPr fontId="3" type="noConversion"/>
  <printOptions horizontalCentered="1"/>
  <pageMargins left="0.15748031496062992" right="0.15748031496062992" top="0.59055118110236227"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dimension ref="A1:C20"/>
  <sheetViews>
    <sheetView workbookViewId="0">
      <selection sqref="A1:XFD1"/>
    </sheetView>
  </sheetViews>
  <sheetFormatPr defaultRowHeight="13.5"/>
  <cols>
    <col min="1" max="1" width="50.625" style="28" customWidth="1"/>
    <col min="2" max="2" width="25.625" style="28" customWidth="1"/>
    <col min="3" max="16384" width="9" style="28"/>
  </cols>
  <sheetData>
    <row r="1" spans="1:3" ht="21" customHeight="1">
      <c r="A1" s="1" t="s">
        <v>1666</v>
      </c>
    </row>
    <row r="2" spans="1:3" ht="35.1" customHeight="1">
      <c r="A2" s="162" t="s">
        <v>1713</v>
      </c>
      <c r="B2" s="162"/>
      <c r="C2" s="35"/>
    </row>
    <row r="3" spans="1:3" ht="24.95" customHeight="1">
      <c r="B3" s="2" t="s">
        <v>16</v>
      </c>
    </row>
    <row r="4" spans="1:3" ht="27.95" customHeight="1">
      <c r="A4" s="166" t="s">
        <v>1111</v>
      </c>
      <c r="B4" s="167"/>
    </row>
    <row r="5" spans="1:3" ht="27.95" customHeight="1">
      <c r="A5" s="11" t="s">
        <v>1109</v>
      </c>
      <c r="B5" s="11" t="s">
        <v>3</v>
      </c>
    </row>
    <row r="6" spans="1:3" ht="27.95" customHeight="1">
      <c r="A6" s="108" t="s">
        <v>41</v>
      </c>
      <c r="B6" s="93">
        <v>0</v>
      </c>
    </row>
    <row r="7" spans="1:3" ht="27.95" customHeight="1">
      <c r="A7" s="104" t="s">
        <v>43</v>
      </c>
      <c r="B7" s="93">
        <v>0</v>
      </c>
    </row>
    <row r="8" spans="1:3" ht="27.95" customHeight="1">
      <c r="A8" s="37" t="s">
        <v>45</v>
      </c>
      <c r="B8" s="93">
        <v>0</v>
      </c>
    </row>
    <row r="9" spans="1:3" ht="27.95" customHeight="1">
      <c r="A9" s="104" t="s">
        <v>47</v>
      </c>
      <c r="B9" s="93">
        <v>0</v>
      </c>
    </row>
    <row r="10" spans="1:3" ht="27.95" customHeight="1">
      <c r="A10" s="104" t="s">
        <v>49</v>
      </c>
      <c r="B10" s="93">
        <v>0</v>
      </c>
    </row>
    <row r="11" spans="1:3" ht="27.95" customHeight="1">
      <c r="A11" s="104" t="s">
        <v>51</v>
      </c>
      <c r="B11" s="93">
        <v>6191</v>
      </c>
    </row>
    <row r="12" spans="1:3" ht="27.95" customHeight="1">
      <c r="A12" s="108" t="s">
        <v>53</v>
      </c>
      <c r="B12" s="93">
        <v>27418</v>
      </c>
    </row>
    <row r="13" spans="1:3" ht="27.95" customHeight="1">
      <c r="A13" s="104" t="s">
        <v>55</v>
      </c>
      <c r="B13" s="93">
        <v>0</v>
      </c>
    </row>
    <row r="14" spans="1:3" ht="27.95" customHeight="1">
      <c r="A14" s="104"/>
      <c r="B14" s="93"/>
    </row>
    <row r="15" spans="1:3" ht="27.95" customHeight="1">
      <c r="A15" s="104"/>
      <c r="B15" s="93"/>
    </row>
    <row r="16" spans="1:3" ht="27.95" customHeight="1">
      <c r="A16" s="106" t="s">
        <v>57</v>
      </c>
      <c r="B16" s="93">
        <f>SUM(B6:B15)</f>
        <v>33609</v>
      </c>
    </row>
    <row r="17" spans="1:2" ht="27.95" customHeight="1">
      <c r="A17" s="104"/>
      <c r="B17" s="93"/>
    </row>
    <row r="18" spans="1:2" ht="27.95" customHeight="1">
      <c r="A18" s="104" t="s">
        <v>58</v>
      </c>
      <c r="B18" s="93">
        <v>16954</v>
      </c>
    </row>
    <row r="19" spans="1:2" ht="27.95" customHeight="1">
      <c r="A19" s="104"/>
      <c r="B19" s="93"/>
    </row>
    <row r="20" spans="1:2" ht="27.95" customHeight="1">
      <c r="A20" s="94" t="s">
        <v>1107</v>
      </c>
      <c r="B20" s="94">
        <f>+B16+B18</f>
        <v>50563</v>
      </c>
    </row>
  </sheetData>
  <mergeCells count="2">
    <mergeCell ref="A4:B4"/>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dimension ref="A1:G20"/>
  <sheetViews>
    <sheetView workbookViewId="0">
      <selection activeCell="B20" sqref="B20"/>
    </sheetView>
  </sheetViews>
  <sheetFormatPr defaultRowHeight="13.5"/>
  <cols>
    <col min="1" max="1" width="40.625" customWidth="1"/>
    <col min="2" max="4" width="14.625" customWidth="1"/>
    <col min="5" max="5" width="12.625" customWidth="1"/>
    <col min="7" max="7" width="9" style="135"/>
  </cols>
  <sheetData>
    <row r="1" spans="1:5" ht="21" customHeight="1">
      <c r="A1" s="1" t="s">
        <v>1665</v>
      </c>
    </row>
    <row r="2" spans="1:5" ht="35.1" customHeight="1">
      <c r="A2" s="162" t="s">
        <v>1714</v>
      </c>
      <c r="B2" s="162"/>
      <c r="C2" s="162"/>
      <c r="D2" s="162"/>
      <c r="E2" s="162"/>
    </row>
    <row r="3" spans="1:5" ht="24.95" customHeight="1">
      <c r="E3" s="2" t="s">
        <v>16</v>
      </c>
    </row>
    <row r="4" spans="1:5" ht="60" customHeight="1">
      <c r="A4" s="96" t="s">
        <v>1123</v>
      </c>
      <c r="B4" s="110" t="s">
        <v>1756</v>
      </c>
      <c r="C4" s="110" t="s">
        <v>1757</v>
      </c>
      <c r="D4" s="110" t="s">
        <v>1758</v>
      </c>
      <c r="E4" s="96" t="s">
        <v>59</v>
      </c>
    </row>
    <row r="5" spans="1:5" ht="30" customHeight="1">
      <c r="A5" s="97" t="s">
        <v>1112</v>
      </c>
      <c r="B5" s="116">
        <v>249695</v>
      </c>
      <c r="C5" s="116">
        <v>120597</v>
      </c>
      <c r="D5" s="116">
        <v>107506</v>
      </c>
      <c r="E5" s="149">
        <f>+D5/B5</f>
        <v>0.43054927010953364</v>
      </c>
    </row>
    <row r="6" spans="1:5" ht="30" customHeight="1">
      <c r="A6" s="97" t="s">
        <v>1113</v>
      </c>
      <c r="B6" s="116">
        <v>76780</v>
      </c>
      <c r="C6" s="116">
        <v>46061</v>
      </c>
      <c r="D6" s="116">
        <v>45468</v>
      </c>
      <c r="E6" s="149">
        <f t="shared" ref="E6:E20" si="0">+D6/B6</f>
        <v>0.5921854649648346</v>
      </c>
    </row>
    <row r="7" spans="1:5" ht="30" customHeight="1">
      <c r="A7" s="97" t="s">
        <v>1114</v>
      </c>
      <c r="B7" s="116">
        <v>33086</v>
      </c>
      <c r="C7" s="116">
        <v>16622</v>
      </c>
      <c r="D7" s="116">
        <v>16071</v>
      </c>
      <c r="E7" s="149">
        <f t="shared" si="0"/>
        <v>0.48573414737351145</v>
      </c>
    </row>
    <row r="8" spans="1:5" ht="30" customHeight="1">
      <c r="A8" s="97" t="s">
        <v>1115</v>
      </c>
      <c r="B8" s="116">
        <v>33674</v>
      </c>
      <c r="C8" s="116">
        <v>16034</v>
      </c>
      <c r="D8" s="116">
        <v>15367</v>
      </c>
      <c r="E8" s="149">
        <f t="shared" si="0"/>
        <v>0.4563461424244224</v>
      </c>
    </row>
    <row r="9" spans="1:5" ht="30" customHeight="1">
      <c r="A9" s="97" t="s">
        <v>1116</v>
      </c>
      <c r="B9" s="116">
        <v>17703</v>
      </c>
      <c r="C9" s="116">
        <v>8201</v>
      </c>
      <c r="D9" s="116">
        <v>9627</v>
      </c>
      <c r="E9" s="149">
        <f t="shared" si="0"/>
        <v>0.54380613455346549</v>
      </c>
    </row>
    <row r="10" spans="1:5" ht="30" customHeight="1">
      <c r="A10" s="97" t="s">
        <v>1117</v>
      </c>
      <c r="B10" s="116">
        <v>95875</v>
      </c>
      <c r="C10" s="116">
        <v>56428</v>
      </c>
      <c r="D10" s="116">
        <v>68219</v>
      </c>
      <c r="E10" s="149">
        <f t="shared" si="0"/>
        <v>0.71154106910039117</v>
      </c>
    </row>
    <row r="11" spans="1:5" ht="30" customHeight="1">
      <c r="A11" s="97" t="s">
        <v>1118</v>
      </c>
      <c r="B11" s="116">
        <v>387</v>
      </c>
      <c r="C11" s="116">
        <v>348</v>
      </c>
      <c r="D11" s="116">
        <v>-16316</v>
      </c>
      <c r="E11" s="149">
        <f t="shared" si="0"/>
        <v>-42.160206718346252</v>
      </c>
    </row>
    <row r="12" spans="1:5" ht="30" customHeight="1">
      <c r="A12" s="97" t="s">
        <v>1681</v>
      </c>
      <c r="B12" s="116">
        <v>0</v>
      </c>
      <c r="C12" s="116">
        <v>43</v>
      </c>
      <c r="D12" s="116">
        <v>1915</v>
      </c>
      <c r="E12" s="149"/>
    </row>
    <row r="13" spans="1:5" ht="30" customHeight="1">
      <c r="A13" s="111" t="s">
        <v>60</v>
      </c>
      <c r="B13" s="116">
        <f>SUM(B5:B12)</f>
        <v>507200</v>
      </c>
      <c r="C13" s="116">
        <f t="shared" ref="C13:D13" si="1">SUM(C5:C12)</f>
        <v>264334</v>
      </c>
      <c r="D13" s="116">
        <f t="shared" si="1"/>
        <v>247857</v>
      </c>
      <c r="E13" s="149">
        <f t="shared" si="0"/>
        <v>0.4886770504731861</v>
      </c>
    </row>
    <row r="14" spans="1:5" ht="30" customHeight="1">
      <c r="A14" s="97" t="s">
        <v>1119</v>
      </c>
      <c r="B14" s="116">
        <v>3700</v>
      </c>
      <c r="C14" s="116">
        <v>2002</v>
      </c>
      <c r="D14" s="116">
        <v>1708</v>
      </c>
      <c r="E14" s="149">
        <f t="shared" si="0"/>
        <v>0.46162162162162163</v>
      </c>
    </row>
    <row r="15" spans="1:5" ht="30" customHeight="1">
      <c r="A15" s="97" t="s">
        <v>1120</v>
      </c>
      <c r="B15" s="116">
        <v>5000</v>
      </c>
      <c r="C15" s="116">
        <v>2307</v>
      </c>
      <c r="D15" s="116">
        <v>2967</v>
      </c>
      <c r="E15" s="149">
        <f t="shared" si="0"/>
        <v>0.59340000000000004</v>
      </c>
    </row>
    <row r="16" spans="1:5" ht="30" customHeight="1">
      <c r="A16" s="97" t="s">
        <v>1121</v>
      </c>
      <c r="B16" s="116">
        <v>3000</v>
      </c>
      <c r="C16" s="116">
        <v>1889</v>
      </c>
      <c r="D16" s="116">
        <v>893</v>
      </c>
      <c r="E16" s="149">
        <f t="shared" si="0"/>
        <v>0.29766666666666669</v>
      </c>
    </row>
    <row r="17" spans="1:5" ht="30" customHeight="1">
      <c r="A17" s="97" t="s">
        <v>1122</v>
      </c>
      <c r="B17" s="116">
        <v>287150</v>
      </c>
      <c r="C17" s="116">
        <v>139626</v>
      </c>
      <c r="D17" s="116">
        <v>138094</v>
      </c>
      <c r="E17" s="149">
        <f t="shared" si="0"/>
        <v>0.48091241511405192</v>
      </c>
    </row>
    <row r="18" spans="1:5" ht="30" customHeight="1">
      <c r="A18" s="8" t="s">
        <v>1682</v>
      </c>
      <c r="B18" s="116">
        <v>60150</v>
      </c>
      <c r="C18" s="116">
        <v>29417</v>
      </c>
      <c r="D18" s="116">
        <v>20551</v>
      </c>
      <c r="E18" s="149">
        <f t="shared" si="0"/>
        <v>0.34166251039068996</v>
      </c>
    </row>
    <row r="19" spans="1:5" ht="30" customHeight="1">
      <c r="A19" s="111" t="s">
        <v>61</v>
      </c>
      <c r="B19" s="116">
        <f>SUM(B14:B18)</f>
        <v>359000</v>
      </c>
      <c r="C19" s="116">
        <f t="shared" ref="C19:D19" si="2">SUM(C14:C18)</f>
        <v>175241</v>
      </c>
      <c r="D19" s="116">
        <f t="shared" si="2"/>
        <v>164213</v>
      </c>
      <c r="E19" s="149">
        <f t="shared" si="0"/>
        <v>0.45741782729805014</v>
      </c>
    </row>
    <row r="20" spans="1:5" ht="30" customHeight="1">
      <c r="A20" s="94" t="s">
        <v>1070</v>
      </c>
      <c r="B20" s="118">
        <f>+B13+B19</f>
        <v>866200</v>
      </c>
      <c r="C20" s="118">
        <f>+C13+C19</f>
        <v>439575</v>
      </c>
      <c r="D20" s="118">
        <f>+D13+D19</f>
        <v>412070</v>
      </c>
      <c r="E20" s="150">
        <f t="shared" si="0"/>
        <v>0.47572154236896791</v>
      </c>
    </row>
  </sheetData>
  <mergeCells count="1">
    <mergeCell ref="A2:E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dimension ref="A1:D27"/>
  <sheetViews>
    <sheetView workbookViewId="0">
      <selection activeCell="L17" sqref="L17"/>
    </sheetView>
  </sheetViews>
  <sheetFormatPr defaultRowHeight="13.5"/>
  <cols>
    <col min="1" max="1" width="40.625" customWidth="1"/>
    <col min="2" max="4" width="15.625" customWidth="1"/>
  </cols>
  <sheetData>
    <row r="1" spans="1:4" ht="21" customHeight="1">
      <c r="A1" s="1" t="s">
        <v>1125</v>
      </c>
    </row>
    <row r="2" spans="1:4" ht="35.1" customHeight="1">
      <c r="A2" s="162" t="s">
        <v>1715</v>
      </c>
      <c r="B2" s="162"/>
      <c r="C2" s="162"/>
      <c r="D2" s="162"/>
    </row>
    <row r="3" spans="1:4" ht="24.95" customHeight="1">
      <c r="D3" s="2" t="s">
        <v>16</v>
      </c>
    </row>
    <row r="4" spans="1:4" ht="27.95" customHeight="1">
      <c r="A4" s="95" t="s">
        <v>1448</v>
      </c>
      <c r="B4" s="95" t="s">
        <v>62</v>
      </c>
      <c r="C4" s="95" t="s">
        <v>63</v>
      </c>
      <c r="D4" s="95" t="s">
        <v>64</v>
      </c>
    </row>
    <row r="5" spans="1:4" ht="27.95" customHeight="1">
      <c r="A5" s="97" t="s">
        <v>1671</v>
      </c>
      <c r="B5" s="151">
        <v>202664</v>
      </c>
      <c r="C5" s="151">
        <v>89418</v>
      </c>
      <c r="D5" s="152">
        <f>C5/B5</f>
        <v>0.44121304227687208</v>
      </c>
    </row>
    <row r="6" spans="1:4" ht="27.95" customHeight="1">
      <c r="A6" s="97" t="s">
        <v>1071</v>
      </c>
      <c r="B6" s="151">
        <v>831</v>
      </c>
      <c r="C6" s="151">
        <v>316</v>
      </c>
      <c r="D6" s="152">
        <f t="shared" ref="D6:D27" si="0">C6/B6</f>
        <v>0.38026474127557158</v>
      </c>
    </row>
    <row r="7" spans="1:4" ht="27.95" customHeight="1">
      <c r="A7" s="97" t="s">
        <v>1072</v>
      </c>
      <c r="B7" s="151">
        <v>23039</v>
      </c>
      <c r="C7" s="151">
        <v>10940</v>
      </c>
      <c r="D7" s="152">
        <f t="shared" si="0"/>
        <v>0.47484699856764617</v>
      </c>
    </row>
    <row r="8" spans="1:4" ht="27.95" customHeight="1">
      <c r="A8" s="97" t="s">
        <v>1073</v>
      </c>
      <c r="B8" s="151">
        <v>234674</v>
      </c>
      <c r="C8" s="151">
        <v>117963</v>
      </c>
      <c r="D8" s="152">
        <f t="shared" si="0"/>
        <v>0.5026675302760425</v>
      </c>
    </row>
    <row r="9" spans="1:4" ht="27.95" customHeight="1">
      <c r="A9" s="97" t="s">
        <v>1074</v>
      </c>
      <c r="B9" s="151">
        <v>12032</v>
      </c>
      <c r="C9" s="151">
        <v>7354</v>
      </c>
      <c r="D9" s="152">
        <f t="shared" si="0"/>
        <v>0.61120345744680848</v>
      </c>
    </row>
    <row r="10" spans="1:4" ht="27.95" customHeight="1">
      <c r="A10" s="97" t="s">
        <v>1075</v>
      </c>
      <c r="B10" s="151">
        <v>2047</v>
      </c>
      <c r="C10" s="151">
        <v>1093</v>
      </c>
      <c r="D10" s="152">
        <f t="shared" si="0"/>
        <v>0.53395212506106493</v>
      </c>
    </row>
    <row r="11" spans="1:4" ht="27.95" customHeight="1">
      <c r="A11" s="97" t="s">
        <v>1076</v>
      </c>
      <c r="B11" s="151">
        <v>85384</v>
      </c>
      <c r="C11" s="151">
        <v>43609</v>
      </c>
      <c r="D11" s="152">
        <f t="shared" si="0"/>
        <v>0.51073971704300569</v>
      </c>
    </row>
    <row r="12" spans="1:4" ht="27.95" customHeight="1">
      <c r="A12" s="97" t="s">
        <v>1077</v>
      </c>
      <c r="B12" s="151">
        <v>55229</v>
      </c>
      <c r="C12" s="151">
        <v>28739</v>
      </c>
      <c r="D12" s="152">
        <f t="shared" si="0"/>
        <v>0.52036068007749547</v>
      </c>
    </row>
    <row r="13" spans="1:4" ht="27.95" customHeight="1">
      <c r="A13" s="97" t="s">
        <v>1078</v>
      </c>
      <c r="B13" s="151">
        <v>12472</v>
      </c>
      <c r="C13" s="151">
        <v>1315</v>
      </c>
      <c r="D13" s="152">
        <f t="shared" si="0"/>
        <v>0.1054361770365619</v>
      </c>
    </row>
    <row r="14" spans="1:4" ht="27.95" customHeight="1">
      <c r="A14" s="97" t="s">
        <v>1079</v>
      </c>
      <c r="B14" s="151">
        <v>192867</v>
      </c>
      <c r="C14" s="151">
        <v>129418</v>
      </c>
      <c r="D14" s="152">
        <f t="shared" si="0"/>
        <v>0.67102199961631592</v>
      </c>
    </row>
    <row r="15" spans="1:4" ht="27.95" customHeight="1">
      <c r="A15" s="97" t="s">
        <v>1080</v>
      </c>
      <c r="B15" s="151">
        <v>26508</v>
      </c>
      <c r="C15" s="151">
        <v>12016</v>
      </c>
      <c r="D15" s="152">
        <f t="shared" si="0"/>
        <v>0.45329711785121474</v>
      </c>
    </row>
    <row r="16" spans="1:4" ht="27.95" customHeight="1">
      <c r="A16" s="97" t="s">
        <v>1081</v>
      </c>
      <c r="B16" s="151">
        <v>2733</v>
      </c>
      <c r="C16" s="151">
        <v>1500</v>
      </c>
      <c r="D16" s="152">
        <f t="shared" si="0"/>
        <v>0.54884742041712409</v>
      </c>
    </row>
    <row r="17" spans="1:4" ht="27.95" customHeight="1">
      <c r="A17" s="97" t="s">
        <v>1124</v>
      </c>
      <c r="B17" s="151">
        <v>7372</v>
      </c>
      <c r="C17" s="151">
        <v>2648</v>
      </c>
      <c r="D17" s="152">
        <f t="shared" si="0"/>
        <v>0.35919696147585456</v>
      </c>
    </row>
    <row r="18" spans="1:4" ht="27.95" customHeight="1">
      <c r="A18" s="97" t="s">
        <v>1082</v>
      </c>
      <c r="B18" s="151">
        <v>16110</v>
      </c>
      <c r="C18" s="151">
        <v>2835</v>
      </c>
      <c r="D18" s="152">
        <f t="shared" si="0"/>
        <v>0.17597765363128492</v>
      </c>
    </row>
    <row r="19" spans="1:4" ht="27.95" customHeight="1">
      <c r="A19" s="97" t="s">
        <v>1083</v>
      </c>
      <c r="B19" s="151">
        <v>226</v>
      </c>
      <c r="C19" s="151">
        <v>201</v>
      </c>
      <c r="D19" s="152">
        <f t="shared" si="0"/>
        <v>0.88938053097345138</v>
      </c>
    </row>
    <row r="20" spans="1:4" ht="27.95" customHeight="1">
      <c r="A20" s="97" t="s">
        <v>1084</v>
      </c>
      <c r="B20" s="151">
        <v>40</v>
      </c>
      <c r="C20" s="151">
        <v>40</v>
      </c>
      <c r="D20" s="152">
        <f t="shared" si="0"/>
        <v>1</v>
      </c>
    </row>
    <row r="21" spans="1:4" ht="27.95" customHeight="1">
      <c r="A21" s="97" t="s">
        <v>1085</v>
      </c>
      <c r="B21" s="151">
        <v>10378</v>
      </c>
      <c r="C21" s="151">
        <v>6609</v>
      </c>
      <c r="D21" s="152">
        <f t="shared" si="0"/>
        <v>0.6368279051840432</v>
      </c>
    </row>
    <row r="22" spans="1:4" ht="27.95" customHeight="1">
      <c r="A22" s="97" t="s">
        <v>1086</v>
      </c>
      <c r="B22" s="151">
        <v>436</v>
      </c>
      <c r="C22" s="151">
        <v>421</v>
      </c>
      <c r="D22" s="152">
        <f t="shared" si="0"/>
        <v>0.9655963302752294</v>
      </c>
    </row>
    <row r="23" spans="1:4" ht="27.95" customHeight="1">
      <c r="A23" s="97" t="s">
        <v>1672</v>
      </c>
      <c r="B23" s="151">
        <v>5724</v>
      </c>
      <c r="C23" s="151">
        <v>1667</v>
      </c>
      <c r="D23" s="152">
        <f t="shared" si="0"/>
        <v>0.29122990915443747</v>
      </c>
    </row>
    <row r="24" spans="1:4" ht="27.95" customHeight="1">
      <c r="A24" s="97" t="s">
        <v>1087</v>
      </c>
      <c r="B24" s="151">
        <v>18000</v>
      </c>
      <c r="C24" s="151"/>
      <c r="D24" s="152">
        <f t="shared" si="0"/>
        <v>0</v>
      </c>
    </row>
    <row r="25" spans="1:4" ht="27.95" customHeight="1">
      <c r="A25" s="97" t="s">
        <v>214</v>
      </c>
      <c r="B25" s="151">
        <v>12506</v>
      </c>
      <c r="C25" s="151">
        <v>6000</v>
      </c>
      <c r="D25" s="152">
        <f t="shared" si="0"/>
        <v>0.4797697105389413</v>
      </c>
    </row>
    <row r="26" spans="1:4" ht="27.95" customHeight="1">
      <c r="A26" s="97" t="s">
        <v>1088</v>
      </c>
      <c r="B26" s="151">
        <v>13724</v>
      </c>
      <c r="C26" s="151">
        <v>5115</v>
      </c>
      <c r="D26" s="152">
        <f t="shared" si="0"/>
        <v>0.37270475080151561</v>
      </c>
    </row>
    <row r="27" spans="1:4" ht="27.95" customHeight="1">
      <c r="A27" s="94" t="s">
        <v>1070</v>
      </c>
      <c r="B27" s="153">
        <f>SUM(B5:B26)</f>
        <v>934996</v>
      </c>
      <c r="C27" s="153">
        <f>SUM(C5:C26)</f>
        <v>469217</v>
      </c>
      <c r="D27" s="154">
        <f t="shared" si="0"/>
        <v>0.50183851053908257</v>
      </c>
    </row>
  </sheetData>
  <mergeCells count="1">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sheetPr filterMode="1"/>
  <dimension ref="A1:C1327"/>
  <sheetViews>
    <sheetView showZeros="0" workbookViewId="0">
      <selection activeCell="H41" sqref="H41"/>
    </sheetView>
  </sheetViews>
  <sheetFormatPr defaultColWidth="12.125" defaultRowHeight="17.100000000000001" customHeight="1"/>
  <cols>
    <col min="1" max="1" width="15.625" style="87" customWidth="1"/>
    <col min="2" max="2" width="50.625" style="87" customWidth="1"/>
    <col min="3" max="3" width="25.625" style="89" customWidth="1"/>
    <col min="4" max="256" width="12.125" style="87" customWidth="1"/>
    <col min="257" max="257" width="9.875" style="87" customWidth="1"/>
    <col min="258" max="258" width="54.25" style="87" customWidth="1"/>
    <col min="259" max="259" width="26" style="87" customWidth="1"/>
    <col min="260" max="512" width="12.125" style="87" customWidth="1"/>
    <col min="513" max="513" width="9.875" style="87" customWidth="1"/>
    <col min="514" max="514" width="54.25" style="87" customWidth="1"/>
    <col min="515" max="515" width="26" style="87" customWidth="1"/>
    <col min="516" max="768" width="12.125" style="87" customWidth="1"/>
    <col min="769" max="769" width="9.875" style="87" customWidth="1"/>
    <col min="770" max="770" width="54.25" style="87" customWidth="1"/>
    <col min="771" max="771" width="26" style="87" customWidth="1"/>
    <col min="772" max="1024" width="12.125" style="87" customWidth="1"/>
    <col min="1025" max="1025" width="9.875" style="87" customWidth="1"/>
    <col min="1026" max="1026" width="54.25" style="87" customWidth="1"/>
    <col min="1027" max="1027" width="26" style="87" customWidth="1"/>
    <col min="1028" max="1280" width="12.125" style="87" customWidth="1"/>
    <col min="1281" max="1281" width="9.875" style="87" customWidth="1"/>
    <col min="1282" max="1282" width="54.25" style="87" customWidth="1"/>
    <col min="1283" max="1283" width="26" style="87" customWidth="1"/>
    <col min="1284" max="1536" width="12.125" style="87" customWidth="1"/>
    <col min="1537" max="1537" width="9.875" style="87" customWidth="1"/>
    <col min="1538" max="1538" width="54.25" style="87" customWidth="1"/>
    <col min="1539" max="1539" width="26" style="87" customWidth="1"/>
    <col min="1540" max="1792" width="12.125" style="87" customWidth="1"/>
    <col min="1793" max="1793" width="9.875" style="87" customWidth="1"/>
    <col min="1794" max="1794" width="54.25" style="87" customWidth="1"/>
    <col min="1795" max="1795" width="26" style="87" customWidth="1"/>
    <col min="1796" max="2048" width="12.125" style="87" customWidth="1"/>
    <col min="2049" max="2049" width="9.875" style="87" customWidth="1"/>
    <col min="2050" max="2050" width="54.25" style="87" customWidth="1"/>
    <col min="2051" max="2051" width="26" style="87" customWidth="1"/>
    <col min="2052" max="2304" width="12.125" style="87" customWidth="1"/>
    <col min="2305" max="2305" width="9.875" style="87" customWidth="1"/>
    <col min="2306" max="2306" width="54.25" style="87" customWidth="1"/>
    <col min="2307" max="2307" width="26" style="87" customWidth="1"/>
    <col min="2308" max="2560" width="12.125" style="87" customWidth="1"/>
    <col min="2561" max="2561" width="9.875" style="87" customWidth="1"/>
    <col min="2562" max="2562" width="54.25" style="87" customWidth="1"/>
    <col min="2563" max="2563" width="26" style="87" customWidth="1"/>
    <col min="2564" max="2816" width="12.125" style="87" customWidth="1"/>
    <col min="2817" max="2817" width="9.875" style="87" customWidth="1"/>
    <col min="2818" max="2818" width="54.25" style="87" customWidth="1"/>
    <col min="2819" max="2819" width="26" style="87" customWidth="1"/>
    <col min="2820" max="3072" width="12.125" style="87" customWidth="1"/>
    <col min="3073" max="3073" width="9.875" style="87" customWidth="1"/>
    <col min="3074" max="3074" width="54.25" style="87" customWidth="1"/>
    <col min="3075" max="3075" width="26" style="87" customWidth="1"/>
    <col min="3076" max="3328" width="12.125" style="87" customWidth="1"/>
    <col min="3329" max="3329" width="9.875" style="87" customWidth="1"/>
    <col min="3330" max="3330" width="54.25" style="87" customWidth="1"/>
    <col min="3331" max="3331" width="26" style="87" customWidth="1"/>
    <col min="3332" max="3584" width="12.125" style="87" customWidth="1"/>
    <col min="3585" max="3585" width="9.875" style="87" customWidth="1"/>
    <col min="3586" max="3586" width="54.25" style="87" customWidth="1"/>
    <col min="3587" max="3587" width="26" style="87" customWidth="1"/>
    <col min="3588" max="3840" width="12.125" style="87" customWidth="1"/>
    <col min="3841" max="3841" width="9.875" style="87" customWidth="1"/>
    <col min="3842" max="3842" width="54.25" style="87" customWidth="1"/>
    <col min="3843" max="3843" width="26" style="87" customWidth="1"/>
    <col min="3844" max="4096" width="12.125" style="87" customWidth="1"/>
    <col min="4097" max="4097" width="9.875" style="87" customWidth="1"/>
    <col min="4098" max="4098" width="54.25" style="87" customWidth="1"/>
    <col min="4099" max="4099" width="26" style="87" customWidth="1"/>
    <col min="4100" max="4352" width="12.125" style="87" customWidth="1"/>
    <col min="4353" max="4353" width="9.875" style="87" customWidth="1"/>
    <col min="4354" max="4354" width="54.25" style="87" customWidth="1"/>
    <col min="4355" max="4355" width="26" style="87" customWidth="1"/>
    <col min="4356" max="4608" width="12.125" style="87" customWidth="1"/>
    <col min="4609" max="4609" width="9.875" style="87" customWidth="1"/>
    <col min="4610" max="4610" width="54.25" style="87" customWidth="1"/>
    <col min="4611" max="4611" width="26" style="87" customWidth="1"/>
    <col min="4612" max="4864" width="12.125" style="87" customWidth="1"/>
    <col min="4865" max="4865" width="9.875" style="87" customWidth="1"/>
    <col min="4866" max="4866" width="54.25" style="87" customWidth="1"/>
    <col min="4867" max="4867" width="26" style="87" customWidth="1"/>
    <col min="4868" max="5120" width="12.125" style="87" customWidth="1"/>
    <col min="5121" max="5121" width="9.875" style="87" customWidth="1"/>
    <col min="5122" max="5122" width="54.25" style="87" customWidth="1"/>
    <col min="5123" max="5123" width="26" style="87" customWidth="1"/>
    <col min="5124" max="5376" width="12.125" style="87" customWidth="1"/>
    <col min="5377" max="5377" width="9.875" style="87" customWidth="1"/>
    <col min="5378" max="5378" width="54.25" style="87" customWidth="1"/>
    <col min="5379" max="5379" width="26" style="87" customWidth="1"/>
    <col min="5380" max="5632" width="12.125" style="87" customWidth="1"/>
    <col min="5633" max="5633" width="9.875" style="87" customWidth="1"/>
    <col min="5634" max="5634" width="54.25" style="87" customWidth="1"/>
    <col min="5635" max="5635" width="26" style="87" customWidth="1"/>
    <col min="5636" max="5888" width="12.125" style="87" customWidth="1"/>
    <col min="5889" max="5889" width="9.875" style="87" customWidth="1"/>
    <col min="5890" max="5890" width="54.25" style="87" customWidth="1"/>
    <col min="5891" max="5891" width="26" style="87" customWidth="1"/>
    <col min="5892" max="6144" width="12.125" style="87" customWidth="1"/>
    <col min="6145" max="6145" width="9.875" style="87" customWidth="1"/>
    <col min="6146" max="6146" width="54.25" style="87" customWidth="1"/>
    <col min="6147" max="6147" width="26" style="87" customWidth="1"/>
    <col min="6148" max="6400" width="12.125" style="87" customWidth="1"/>
    <col min="6401" max="6401" width="9.875" style="87" customWidth="1"/>
    <col min="6402" max="6402" width="54.25" style="87" customWidth="1"/>
    <col min="6403" max="6403" width="26" style="87" customWidth="1"/>
    <col min="6404" max="6656" width="12.125" style="87" customWidth="1"/>
    <col min="6657" max="6657" width="9.875" style="87" customWidth="1"/>
    <col min="6658" max="6658" width="54.25" style="87" customWidth="1"/>
    <col min="6659" max="6659" width="26" style="87" customWidth="1"/>
    <col min="6660" max="6912" width="12.125" style="87" customWidth="1"/>
    <col min="6913" max="6913" width="9.875" style="87" customWidth="1"/>
    <col min="6914" max="6914" width="54.25" style="87" customWidth="1"/>
    <col min="6915" max="6915" width="26" style="87" customWidth="1"/>
    <col min="6916" max="7168" width="12.125" style="87" customWidth="1"/>
    <col min="7169" max="7169" width="9.875" style="87" customWidth="1"/>
    <col min="7170" max="7170" width="54.25" style="87" customWidth="1"/>
    <col min="7171" max="7171" width="26" style="87" customWidth="1"/>
    <col min="7172" max="7424" width="12.125" style="87" customWidth="1"/>
    <col min="7425" max="7425" width="9.875" style="87" customWidth="1"/>
    <col min="7426" max="7426" width="54.25" style="87" customWidth="1"/>
    <col min="7427" max="7427" width="26" style="87" customWidth="1"/>
    <col min="7428" max="7680" width="12.125" style="87" customWidth="1"/>
    <col min="7681" max="7681" width="9.875" style="87" customWidth="1"/>
    <col min="7682" max="7682" width="54.25" style="87" customWidth="1"/>
    <col min="7683" max="7683" width="26" style="87" customWidth="1"/>
    <col min="7684" max="7936" width="12.125" style="87" customWidth="1"/>
    <col min="7937" max="7937" width="9.875" style="87" customWidth="1"/>
    <col min="7938" max="7938" width="54.25" style="87" customWidth="1"/>
    <col min="7939" max="7939" width="26" style="87" customWidth="1"/>
    <col min="7940" max="8192" width="12.125" style="87" customWidth="1"/>
    <col min="8193" max="8193" width="9.875" style="87" customWidth="1"/>
    <col min="8194" max="8194" width="54.25" style="87" customWidth="1"/>
    <col min="8195" max="8195" width="26" style="87" customWidth="1"/>
    <col min="8196" max="8448" width="12.125" style="87" customWidth="1"/>
    <col min="8449" max="8449" width="9.875" style="87" customWidth="1"/>
    <col min="8450" max="8450" width="54.25" style="87" customWidth="1"/>
    <col min="8451" max="8451" width="26" style="87" customWidth="1"/>
    <col min="8452" max="8704" width="12.125" style="87" customWidth="1"/>
    <col min="8705" max="8705" width="9.875" style="87" customWidth="1"/>
    <col min="8706" max="8706" width="54.25" style="87" customWidth="1"/>
    <col min="8707" max="8707" width="26" style="87" customWidth="1"/>
    <col min="8708" max="8960" width="12.125" style="87" customWidth="1"/>
    <col min="8961" max="8961" width="9.875" style="87" customWidth="1"/>
    <col min="8962" max="8962" width="54.25" style="87" customWidth="1"/>
    <col min="8963" max="8963" width="26" style="87" customWidth="1"/>
    <col min="8964" max="9216" width="12.125" style="87" customWidth="1"/>
    <col min="9217" max="9217" width="9.875" style="87" customWidth="1"/>
    <col min="9218" max="9218" width="54.25" style="87" customWidth="1"/>
    <col min="9219" max="9219" width="26" style="87" customWidth="1"/>
    <col min="9220" max="9472" width="12.125" style="87" customWidth="1"/>
    <col min="9473" max="9473" width="9.875" style="87" customWidth="1"/>
    <col min="9474" max="9474" width="54.25" style="87" customWidth="1"/>
    <col min="9475" max="9475" width="26" style="87" customWidth="1"/>
    <col min="9476" max="9728" width="12.125" style="87" customWidth="1"/>
    <col min="9729" max="9729" width="9.875" style="87" customWidth="1"/>
    <col min="9730" max="9730" width="54.25" style="87" customWidth="1"/>
    <col min="9731" max="9731" width="26" style="87" customWidth="1"/>
    <col min="9732" max="9984" width="12.125" style="87" customWidth="1"/>
    <col min="9985" max="9985" width="9.875" style="87" customWidth="1"/>
    <col min="9986" max="9986" width="54.25" style="87" customWidth="1"/>
    <col min="9987" max="9987" width="26" style="87" customWidth="1"/>
    <col min="9988" max="10240" width="12.125" style="87" customWidth="1"/>
    <col min="10241" max="10241" width="9.875" style="87" customWidth="1"/>
    <col min="10242" max="10242" width="54.25" style="87" customWidth="1"/>
    <col min="10243" max="10243" width="26" style="87" customWidth="1"/>
    <col min="10244" max="10496" width="12.125" style="87" customWidth="1"/>
    <col min="10497" max="10497" width="9.875" style="87" customWidth="1"/>
    <col min="10498" max="10498" width="54.25" style="87" customWidth="1"/>
    <col min="10499" max="10499" width="26" style="87" customWidth="1"/>
    <col min="10500" max="10752" width="12.125" style="87" customWidth="1"/>
    <col min="10753" max="10753" width="9.875" style="87" customWidth="1"/>
    <col min="10754" max="10754" width="54.25" style="87" customWidth="1"/>
    <col min="10755" max="10755" width="26" style="87" customWidth="1"/>
    <col min="10756" max="11008" width="12.125" style="87" customWidth="1"/>
    <col min="11009" max="11009" width="9.875" style="87" customWidth="1"/>
    <col min="11010" max="11010" width="54.25" style="87" customWidth="1"/>
    <col min="11011" max="11011" width="26" style="87" customWidth="1"/>
    <col min="11012" max="11264" width="12.125" style="87" customWidth="1"/>
    <col min="11265" max="11265" width="9.875" style="87" customWidth="1"/>
    <col min="11266" max="11266" width="54.25" style="87" customWidth="1"/>
    <col min="11267" max="11267" width="26" style="87" customWidth="1"/>
    <col min="11268" max="11520" width="12.125" style="87" customWidth="1"/>
    <col min="11521" max="11521" width="9.875" style="87" customWidth="1"/>
    <col min="11522" max="11522" width="54.25" style="87" customWidth="1"/>
    <col min="11523" max="11523" width="26" style="87" customWidth="1"/>
    <col min="11524" max="11776" width="12.125" style="87" customWidth="1"/>
    <col min="11777" max="11777" width="9.875" style="87" customWidth="1"/>
    <col min="11778" max="11778" width="54.25" style="87" customWidth="1"/>
    <col min="11779" max="11779" width="26" style="87" customWidth="1"/>
    <col min="11780" max="12032" width="12.125" style="87" customWidth="1"/>
    <col min="12033" max="12033" width="9.875" style="87" customWidth="1"/>
    <col min="12034" max="12034" width="54.25" style="87" customWidth="1"/>
    <col min="12035" max="12035" width="26" style="87" customWidth="1"/>
    <col min="12036" max="12288" width="12.125" style="87" customWidth="1"/>
    <col min="12289" max="12289" width="9.875" style="87" customWidth="1"/>
    <col min="12290" max="12290" width="54.25" style="87" customWidth="1"/>
    <col min="12291" max="12291" width="26" style="87" customWidth="1"/>
    <col min="12292" max="12544" width="12.125" style="87" customWidth="1"/>
    <col min="12545" max="12545" width="9.875" style="87" customWidth="1"/>
    <col min="12546" max="12546" width="54.25" style="87" customWidth="1"/>
    <col min="12547" max="12547" width="26" style="87" customWidth="1"/>
    <col min="12548" max="12800" width="12.125" style="87" customWidth="1"/>
    <col min="12801" max="12801" width="9.875" style="87" customWidth="1"/>
    <col min="12802" max="12802" width="54.25" style="87" customWidth="1"/>
    <col min="12803" max="12803" width="26" style="87" customWidth="1"/>
    <col min="12804" max="13056" width="12.125" style="87" customWidth="1"/>
    <col min="13057" max="13057" width="9.875" style="87" customWidth="1"/>
    <col min="13058" max="13058" width="54.25" style="87" customWidth="1"/>
    <col min="13059" max="13059" width="26" style="87" customWidth="1"/>
    <col min="13060" max="13312" width="12.125" style="87" customWidth="1"/>
    <col min="13313" max="13313" width="9.875" style="87" customWidth="1"/>
    <col min="13314" max="13314" width="54.25" style="87" customWidth="1"/>
    <col min="13315" max="13315" width="26" style="87" customWidth="1"/>
    <col min="13316" max="13568" width="12.125" style="87" customWidth="1"/>
    <col min="13569" max="13569" width="9.875" style="87" customWidth="1"/>
    <col min="13570" max="13570" width="54.25" style="87" customWidth="1"/>
    <col min="13571" max="13571" width="26" style="87" customWidth="1"/>
    <col min="13572" max="13824" width="12.125" style="87" customWidth="1"/>
    <col min="13825" max="13825" width="9.875" style="87" customWidth="1"/>
    <col min="13826" max="13826" width="54.25" style="87" customWidth="1"/>
    <col min="13827" max="13827" width="26" style="87" customWidth="1"/>
    <col min="13828" max="14080" width="12.125" style="87" customWidth="1"/>
    <col min="14081" max="14081" width="9.875" style="87" customWidth="1"/>
    <col min="14082" max="14082" width="54.25" style="87" customWidth="1"/>
    <col min="14083" max="14083" width="26" style="87" customWidth="1"/>
    <col min="14084" max="14336" width="12.125" style="87" customWidth="1"/>
    <col min="14337" max="14337" width="9.875" style="87" customWidth="1"/>
    <col min="14338" max="14338" width="54.25" style="87" customWidth="1"/>
    <col min="14339" max="14339" width="26" style="87" customWidth="1"/>
    <col min="14340" max="14592" width="12.125" style="87" customWidth="1"/>
    <col min="14593" max="14593" width="9.875" style="87" customWidth="1"/>
    <col min="14594" max="14594" width="54.25" style="87" customWidth="1"/>
    <col min="14595" max="14595" width="26" style="87" customWidth="1"/>
    <col min="14596" max="14848" width="12.125" style="87" customWidth="1"/>
    <col min="14849" max="14849" width="9.875" style="87" customWidth="1"/>
    <col min="14850" max="14850" width="54.25" style="87" customWidth="1"/>
    <col min="14851" max="14851" width="26" style="87" customWidth="1"/>
    <col min="14852" max="15104" width="12.125" style="87" customWidth="1"/>
    <col min="15105" max="15105" width="9.875" style="87" customWidth="1"/>
    <col min="15106" max="15106" width="54.25" style="87" customWidth="1"/>
    <col min="15107" max="15107" width="26" style="87" customWidth="1"/>
    <col min="15108" max="15360" width="12.125" style="87" customWidth="1"/>
    <col min="15361" max="15361" width="9.875" style="87" customWidth="1"/>
    <col min="15362" max="15362" width="54.25" style="87" customWidth="1"/>
    <col min="15363" max="15363" width="26" style="87" customWidth="1"/>
    <col min="15364" max="15616" width="12.125" style="87" customWidth="1"/>
    <col min="15617" max="15617" width="9.875" style="87" customWidth="1"/>
    <col min="15618" max="15618" width="54.25" style="87" customWidth="1"/>
    <col min="15619" max="15619" width="26" style="87" customWidth="1"/>
    <col min="15620" max="15872" width="12.125" style="87" customWidth="1"/>
    <col min="15873" max="15873" width="9.875" style="87" customWidth="1"/>
    <col min="15874" max="15874" width="54.25" style="87" customWidth="1"/>
    <col min="15875" max="15875" width="26" style="87" customWidth="1"/>
    <col min="15876" max="16128" width="12.125" style="87" customWidth="1"/>
    <col min="16129" max="16129" width="9.875" style="87" customWidth="1"/>
    <col min="16130" max="16130" width="54.25" style="87" customWidth="1"/>
    <col min="16131" max="16131" width="26" style="87" customWidth="1"/>
    <col min="16132" max="16384" width="12.125" style="87" customWidth="1"/>
  </cols>
  <sheetData>
    <row r="1" spans="1:3" s="12" customFormat="1" ht="21" customHeight="1">
      <c r="A1" s="13" t="s">
        <v>1371</v>
      </c>
      <c r="B1" s="14"/>
      <c r="C1" s="17"/>
    </row>
    <row r="2" spans="1:3" s="12" customFormat="1" ht="35.1" customHeight="1">
      <c r="A2" s="168" t="s">
        <v>1716</v>
      </c>
      <c r="B2" s="168"/>
      <c r="C2" s="168"/>
    </row>
    <row r="3" spans="1:3" s="12" customFormat="1" ht="24.95" customHeight="1">
      <c r="A3" s="14"/>
      <c r="B3" s="15"/>
      <c r="C3" s="2" t="s">
        <v>16</v>
      </c>
    </row>
    <row r="4" spans="1:3" s="21" customFormat="1" ht="17.100000000000001" customHeight="1">
      <c r="A4" s="76" t="s">
        <v>65</v>
      </c>
      <c r="B4" s="76" t="s">
        <v>66</v>
      </c>
      <c r="C4" s="76" t="s">
        <v>3</v>
      </c>
    </row>
    <row r="5" spans="1:3" s="88" customFormat="1" ht="17.100000000000001" customHeight="1">
      <c r="A5" s="19"/>
      <c r="B5" s="16" t="s">
        <v>67</v>
      </c>
      <c r="C5" s="20">
        <f>SUM(C6,C235,C275,C294,C384,C436,C492,C549,C675,C747,C826,C849,C960,C1024,C1088,C1108,C1138,C1148,C1193,C1213,C1257,C1313,C1316,C1324)</f>
        <v>942743</v>
      </c>
    </row>
    <row r="6" spans="1:3" s="88" customFormat="1" ht="17.100000000000001" customHeight="1">
      <c r="A6" s="19">
        <v>201</v>
      </c>
      <c r="B6" s="22" t="s">
        <v>25</v>
      </c>
      <c r="C6" s="20">
        <f>SUM(C7+C19+C28+C39+C50+C61+C72+C80+C89+C102+C111+C122+C134+C141+C149+C155+C162+C169+C176+C183+C190+C198+C204+C210+C217+C232)</f>
        <v>261606</v>
      </c>
    </row>
    <row r="7" spans="1:3" s="88" customFormat="1" ht="17.100000000000001" customHeight="1">
      <c r="A7" s="19">
        <v>20101</v>
      </c>
      <c r="B7" s="22" t="s">
        <v>68</v>
      </c>
      <c r="C7" s="20">
        <f>SUM(C8:C18)</f>
        <v>2205</v>
      </c>
    </row>
    <row r="8" spans="1:3" s="88" customFormat="1" ht="17.100000000000001" customHeight="1">
      <c r="A8" s="19">
        <v>2010101</v>
      </c>
      <c r="B8" s="19" t="s">
        <v>69</v>
      </c>
      <c r="C8" s="20">
        <v>1413</v>
      </c>
    </row>
    <row r="9" spans="1:3" s="88" customFormat="1" ht="17.100000000000001" customHeight="1">
      <c r="A9" s="19">
        <v>2010102</v>
      </c>
      <c r="B9" s="19" t="s">
        <v>70</v>
      </c>
      <c r="C9" s="121">
        <v>468</v>
      </c>
    </row>
    <row r="10" spans="1:3" s="88" customFormat="1" ht="17.100000000000001" hidden="1" customHeight="1">
      <c r="A10" s="19">
        <v>2010103</v>
      </c>
      <c r="B10" s="126" t="s">
        <v>71</v>
      </c>
      <c r="C10" s="20">
        <v>0</v>
      </c>
    </row>
    <row r="11" spans="1:3" s="88" customFormat="1" ht="17.100000000000001" hidden="1" customHeight="1">
      <c r="A11" s="19">
        <v>2010104</v>
      </c>
      <c r="B11" s="19" t="s">
        <v>72</v>
      </c>
      <c r="C11" s="122">
        <v>0</v>
      </c>
    </row>
    <row r="12" spans="1:3" s="88" customFormat="1" ht="17.100000000000001" hidden="1" customHeight="1">
      <c r="A12" s="19">
        <v>2010105</v>
      </c>
      <c r="B12" s="19" t="s">
        <v>73</v>
      </c>
      <c r="C12" s="20">
        <v>0</v>
      </c>
    </row>
    <row r="13" spans="1:3" s="88" customFormat="1" ht="17.100000000000001" hidden="1" customHeight="1">
      <c r="A13" s="19">
        <v>2010106</v>
      </c>
      <c r="B13" s="19" t="s">
        <v>74</v>
      </c>
      <c r="C13" s="20">
        <v>0</v>
      </c>
    </row>
    <row r="14" spans="1:3" s="88" customFormat="1" ht="17.100000000000001" hidden="1" customHeight="1">
      <c r="A14" s="19">
        <v>2010107</v>
      </c>
      <c r="B14" s="19" t="s">
        <v>75</v>
      </c>
      <c r="C14" s="20">
        <v>0</v>
      </c>
    </row>
    <row r="15" spans="1:3" s="88" customFormat="1" ht="17.100000000000001" customHeight="1">
      <c r="A15" s="19">
        <v>2010108</v>
      </c>
      <c r="B15" s="19" t="s">
        <v>76</v>
      </c>
      <c r="C15" s="20">
        <v>73</v>
      </c>
    </row>
    <row r="16" spans="1:3" s="88" customFormat="1" ht="17.100000000000001" hidden="1" customHeight="1">
      <c r="A16" s="19">
        <v>2010109</v>
      </c>
      <c r="B16" s="19" t="s">
        <v>77</v>
      </c>
      <c r="C16" s="20">
        <v>0</v>
      </c>
    </row>
    <row r="17" spans="1:3" s="88" customFormat="1" ht="17.100000000000001" hidden="1" customHeight="1">
      <c r="A17" s="19">
        <v>2010150</v>
      </c>
      <c r="B17" s="19" t="s">
        <v>78</v>
      </c>
      <c r="C17" s="20">
        <v>0</v>
      </c>
    </row>
    <row r="18" spans="1:3" s="88" customFormat="1" ht="17.100000000000001" customHeight="1">
      <c r="A18" s="19">
        <v>2010199</v>
      </c>
      <c r="B18" s="19" t="s">
        <v>79</v>
      </c>
      <c r="C18" s="20">
        <v>251</v>
      </c>
    </row>
    <row r="19" spans="1:3" s="88" customFormat="1" ht="17.100000000000001" customHeight="1">
      <c r="A19" s="19">
        <v>20102</v>
      </c>
      <c r="B19" s="22" t="s">
        <v>80</v>
      </c>
      <c r="C19" s="20">
        <f>SUM(C20:C27)</f>
        <v>1542</v>
      </c>
    </row>
    <row r="20" spans="1:3" s="88" customFormat="1" ht="17.100000000000001" customHeight="1">
      <c r="A20" s="19">
        <v>2010201</v>
      </c>
      <c r="B20" s="19" t="s">
        <v>69</v>
      </c>
      <c r="C20" s="20">
        <v>1263</v>
      </c>
    </row>
    <row r="21" spans="1:3" s="88" customFormat="1" ht="17.100000000000001" customHeight="1">
      <c r="A21" s="19">
        <v>2010202</v>
      </c>
      <c r="B21" s="19" t="s">
        <v>70</v>
      </c>
      <c r="C21" s="20">
        <v>222</v>
      </c>
    </row>
    <row r="22" spans="1:3" s="88" customFormat="1" ht="17.100000000000001" hidden="1" customHeight="1">
      <c r="A22" s="19">
        <v>2010203</v>
      </c>
      <c r="B22" s="19" t="s">
        <v>71</v>
      </c>
      <c r="C22" s="20">
        <v>0</v>
      </c>
    </row>
    <row r="23" spans="1:3" s="88" customFormat="1" ht="17.100000000000001" customHeight="1">
      <c r="A23" s="19">
        <v>2010204</v>
      </c>
      <c r="B23" s="19" t="s">
        <v>81</v>
      </c>
      <c r="C23" s="20">
        <v>57</v>
      </c>
    </row>
    <row r="24" spans="1:3" s="88" customFormat="1" ht="17.100000000000001" hidden="1" customHeight="1">
      <c r="A24" s="19">
        <v>2010205</v>
      </c>
      <c r="B24" s="19" t="s">
        <v>82</v>
      </c>
      <c r="C24" s="20">
        <v>0</v>
      </c>
    </row>
    <row r="25" spans="1:3" s="88" customFormat="1" ht="17.100000000000001" hidden="1" customHeight="1">
      <c r="A25" s="19">
        <v>2010206</v>
      </c>
      <c r="B25" s="19" t="s">
        <v>83</v>
      </c>
      <c r="C25" s="20">
        <v>0</v>
      </c>
    </row>
    <row r="26" spans="1:3" s="88" customFormat="1" ht="17.100000000000001" hidden="1" customHeight="1">
      <c r="A26" s="19">
        <v>2010250</v>
      </c>
      <c r="B26" s="19" t="s">
        <v>78</v>
      </c>
      <c r="C26" s="20">
        <v>0</v>
      </c>
    </row>
    <row r="27" spans="1:3" s="88" customFormat="1" ht="17.100000000000001" hidden="1" customHeight="1">
      <c r="A27" s="19">
        <v>2010299</v>
      </c>
      <c r="B27" s="19" t="s">
        <v>84</v>
      </c>
      <c r="C27" s="20">
        <v>0</v>
      </c>
    </row>
    <row r="28" spans="1:3" s="88" customFormat="1" ht="17.100000000000001" customHeight="1">
      <c r="A28" s="19">
        <v>20103</v>
      </c>
      <c r="B28" s="22" t="s">
        <v>85</v>
      </c>
      <c r="C28" s="20">
        <f>SUM(C29:C38)</f>
        <v>53395</v>
      </c>
    </row>
    <row r="29" spans="1:3" s="88" customFormat="1" ht="17.100000000000001" customHeight="1">
      <c r="A29" s="19">
        <v>2010301</v>
      </c>
      <c r="B29" s="19" t="s">
        <v>69</v>
      </c>
      <c r="C29" s="20">
        <v>35539</v>
      </c>
    </row>
    <row r="30" spans="1:3" s="88" customFormat="1" ht="17.100000000000001" customHeight="1">
      <c r="A30" s="19">
        <v>2010302</v>
      </c>
      <c r="B30" s="19" t="s">
        <v>70</v>
      </c>
      <c r="C30" s="20">
        <v>7546</v>
      </c>
    </row>
    <row r="31" spans="1:3" s="88" customFormat="1" ht="17.100000000000001" customHeight="1">
      <c r="A31" s="19">
        <v>2010303</v>
      </c>
      <c r="B31" s="19" t="s">
        <v>71</v>
      </c>
      <c r="C31" s="20">
        <v>5113</v>
      </c>
    </row>
    <row r="32" spans="1:3" s="88" customFormat="1" ht="17.100000000000001" hidden="1" customHeight="1">
      <c r="A32" s="19">
        <v>2010304</v>
      </c>
      <c r="B32" s="19" t="s">
        <v>86</v>
      </c>
      <c r="C32" s="20">
        <v>0</v>
      </c>
    </row>
    <row r="33" spans="1:3" s="88" customFormat="1" ht="17.100000000000001" hidden="1" customHeight="1">
      <c r="A33" s="19">
        <v>2010305</v>
      </c>
      <c r="B33" s="19" t="s">
        <v>1717</v>
      </c>
      <c r="C33" s="20">
        <v>0</v>
      </c>
    </row>
    <row r="34" spans="1:3" s="88" customFormat="1" ht="17.100000000000001" customHeight="1">
      <c r="A34" s="19">
        <v>2010306</v>
      </c>
      <c r="B34" s="19" t="s">
        <v>88</v>
      </c>
      <c r="C34" s="20">
        <v>177</v>
      </c>
    </row>
    <row r="35" spans="1:3" s="88" customFormat="1" ht="17.100000000000001" customHeight="1">
      <c r="A35" s="19">
        <v>2010308</v>
      </c>
      <c r="B35" s="19" t="s">
        <v>89</v>
      </c>
      <c r="C35" s="20">
        <v>350</v>
      </c>
    </row>
    <row r="36" spans="1:3" s="88" customFormat="1" ht="17.100000000000001" hidden="1" customHeight="1">
      <c r="A36" s="19">
        <v>2010309</v>
      </c>
      <c r="B36" s="19" t="s">
        <v>90</v>
      </c>
      <c r="C36" s="20">
        <v>0</v>
      </c>
    </row>
    <row r="37" spans="1:3" s="88" customFormat="1" ht="17.100000000000001" hidden="1" customHeight="1">
      <c r="A37" s="19">
        <v>2010350</v>
      </c>
      <c r="B37" s="19" t="s">
        <v>78</v>
      </c>
      <c r="C37" s="20">
        <v>0</v>
      </c>
    </row>
    <row r="38" spans="1:3" s="88" customFormat="1" ht="17.100000000000001" customHeight="1">
      <c r="A38" s="19">
        <v>2010399</v>
      </c>
      <c r="B38" s="19" t="s">
        <v>91</v>
      </c>
      <c r="C38" s="20">
        <v>4670</v>
      </c>
    </row>
    <row r="39" spans="1:3" s="88" customFormat="1" ht="17.100000000000001" customHeight="1">
      <c r="A39" s="19">
        <v>20104</v>
      </c>
      <c r="B39" s="22" t="s">
        <v>92</v>
      </c>
      <c r="C39" s="20">
        <f>SUM(C40:C49)</f>
        <v>5132</v>
      </c>
    </row>
    <row r="40" spans="1:3" s="88" customFormat="1" ht="17.100000000000001" customHeight="1">
      <c r="A40" s="19">
        <v>2010401</v>
      </c>
      <c r="B40" s="19" t="s">
        <v>69</v>
      </c>
      <c r="C40" s="20">
        <v>1127</v>
      </c>
    </row>
    <row r="41" spans="1:3" s="88" customFormat="1" ht="17.100000000000001" customHeight="1">
      <c r="A41" s="19">
        <v>2010402</v>
      </c>
      <c r="B41" s="19" t="s">
        <v>70</v>
      </c>
      <c r="C41" s="20">
        <v>543</v>
      </c>
    </row>
    <row r="42" spans="1:3" s="88" customFormat="1" ht="17.100000000000001" hidden="1" customHeight="1">
      <c r="A42" s="19">
        <v>2010403</v>
      </c>
      <c r="B42" s="19" t="s">
        <v>71</v>
      </c>
      <c r="C42" s="20">
        <v>0</v>
      </c>
    </row>
    <row r="43" spans="1:3" s="88" customFormat="1" ht="17.100000000000001" hidden="1" customHeight="1">
      <c r="A43" s="19">
        <v>2010404</v>
      </c>
      <c r="B43" s="19" t="s">
        <v>93</v>
      </c>
      <c r="C43" s="20">
        <v>0</v>
      </c>
    </row>
    <row r="44" spans="1:3" s="88" customFormat="1" ht="17.100000000000001" hidden="1" customHeight="1">
      <c r="A44" s="19">
        <v>2010405</v>
      </c>
      <c r="B44" s="19" t="s">
        <v>94</v>
      </c>
      <c r="C44" s="20">
        <v>0</v>
      </c>
    </row>
    <row r="45" spans="1:3" s="88" customFormat="1" ht="17.100000000000001" hidden="1" customHeight="1">
      <c r="A45" s="19">
        <v>2010406</v>
      </c>
      <c r="B45" s="19" t="s">
        <v>95</v>
      </c>
      <c r="C45" s="20">
        <v>0</v>
      </c>
    </row>
    <row r="46" spans="1:3" s="88" customFormat="1" ht="17.100000000000001" hidden="1" customHeight="1">
      <c r="A46" s="19">
        <v>2010407</v>
      </c>
      <c r="B46" s="19" t="s">
        <v>96</v>
      </c>
      <c r="C46" s="20">
        <v>0</v>
      </c>
    </row>
    <row r="47" spans="1:3" s="88" customFormat="1" ht="17.100000000000001" hidden="1" customHeight="1">
      <c r="A47" s="19">
        <v>2010408</v>
      </c>
      <c r="B47" s="19" t="s">
        <v>97</v>
      </c>
      <c r="C47" s="20">
        <v>0</v>
      </c>
    </row>
    <row r="48" spans="1:3" s="88" customFormat="1" ht="17.100000000000001" hidden="1" customHeight="1">
      <c r="A48" s="19">
        <v>2010450</v>
      </c>
      <c r="B48" s="19" t="s">
        <v>78</v>
      </c>
      <c r="C48" s="20">
        <v>0</v>
      </c>
    </row>
    <row r="49" spans="1:3" s="88" customFormat="1" ht="17.100000000000001" customHeight="1">
      <c r="A49" s="19">
        <v>2010499</v>
      </c>
      <c r="B49" s="19" t="s">
        <v>98</v>
      </c>
      <c r="C49" s="20">
        <v>3462</v>
      </c>
    </row>
    <row r="50" spans="1:3" s="88" customFormat="1" ht="17.100000000000001" customHeight="1">
      <c r="A50" s="19">
        <v>20105</v>
      </c>
      <c r="B50" s="22" t="s">
        <v>99</v>
      </c>
      <c r="C50" s="20">
        <f>SUM(C51:C60)</f>
        <v>1722</v>
      </c>
    </row>
    <row r="51" spans="1:3" s="88" customFormat="1" ht="17.100000000000001" customHeight="1">
      <c r="A51" s="19">
        <v>2010501</v>
      </c>
      <c r="B51" s="19" t="s">
        <v>69</v>
      </c>
      <c r="C51" s="20">
        <v>1082</v>
      </c>
    </row>
    <row r="52" spans="1:3" s="88" customFormat="1" ht="17.100000000000001" customHeight="1">
      <c r="A52" s="19">
        <v>2010502</v>
      </c>
      <c r="B52" s="19" t="s">
        <v>70</v>
      </c>
      <c r="C52" s="20">
        <v>44</v>
      </c>
    </row>
    <row r="53" spans="1:3" s="88" customFormat="1" ht="17.100000000000001" hidden="1" customHeight="1">
      <c r="A53" s="19">
        <v>2010503</v>
      </c>
      <c r="B53" s="19" t="s">
        <v>71</v>
      </c>
      <c r="C53" s="20">
        <v>0</v>
      </c>
    </row>
    <row r="54" spans="1:3" s="88" customFormat="1" ht="17.100000000000001" hidden="1" customHeight="1">
      <c r="A54" s="19">
        <v>2010504</v>
      </c>
      <c r="B54" s="19" t="s">
        <v>100</v>
      </c>
      <c r="C54" s="20">
        <v>0</v>
      </c>
    </row>
    <row r="55" spans="1:3" s="88" customFormat="1" ht="17.100000000000001" customHeight="1">
      <c r="A55" s="19">
        <v>2010505</v>
      </c>
      <c r="B55" s="19" t="s">
        <v>101</v>
      </c>
      <c r="C55" s="20">
        <v>112</v>
      </c>
    </row>
    <row r="56" spans="1:3" s="88" customFormat="1" ht="17.100000000000001" hidden="1" customHeight="1">
      <c r="A56" s="19">
        <v>2010506</v>
      </c>
      <c r="B56" s="19" t="s">
        <v>102</v>
      </c>
      <c r="C56" s="20">
        <v>0</v>
      </c>
    </row>
    <row r="57" spans="1:3" s="88" customFormat="1" ht="17.100000000000001" customHeight="1">
      <c r="A57" s="19">
        <v>2010507</v>
      </c>
      <c r="B57" s="19" t="s">
        <v>103</v>
      </c>
      <c r="C57" s="20">
        <v>266</v>
      </c>
    </row>
    <row r="58" spans="1:3" s="88" customFormat="1" ht="17.100000000000001" customHeight="1">
      <c r="A58" s="19">
        <v>2010508</v>
      </c>
      <c r="B58" s="19" t="s">
        <v>104</v>
      </c>
      <c r="C58" s="20">
        <v>218</v>
      </c>
    </row>
    <row r="59" spans="1:3" s="88" customFormat="1" ht="17.100000000000001" hidden="1" customHeight="1">
      <c r="A59" s="19">
        <v>2010550</v>
      </c>
      <c r="B59" s="19" t="s">
        <v>78</v>
      </c>
      <c r="C59" s="20">
        <v>0</v>
      </c>
    </row>
    <row r="60" spans="1:3" s="88" customFormat="1" ht="17.100000000000001" hidden="1" customHeight="1">
      <c r="A60" s="19">
        <v>2010599</v>
      </c>
      <c r="B60" s="19" t="s">
        <v>105</v>
      </c>
      <c r="C60" s="20">
        <v>0</v>
      </c>
    </row>
    <row r="61" spans="1:3" s="88" customFormat="1" ht="17.100000000000001" customHeight="1">
      <c r="A61" s="19">
        <v>20106</v>
      </c>
      <c r="B61" s="22" t="s">
        <v>106</v>
      </c>
      <c r="C61" s="20">
        <f>SUM(C62:C71)</f>
        <v>2239</v>
      </c>
    </row>
    <row r="62" spans="1:3" s="88" customFormat="1" ht="17.100000000000001" customHeight="1">
      <c r="A62" s="19">
        <v>2010601</v>
      </c>
      <c r="B62" s="19" t="s">
        <v>69</v>
      </c>
      <c r="C62" s="20">
        <v>2016</v>
      </c>
    </row>
    <row r="63" spans="1:3" s="88" customFormat="1" ht="17.100000000000001" customHeight="1">
      <c r="A63" s="19">
        <v>2010602</v>
      </c>
      <c r="B63" s="19" t="s">
        <v>70</v>
      </c>
      <c r="C63" s="20">
        <v>51</v>
      </c>
    </row>
    <row r="64" spans="1:3" s="88" customFormat="1" ht="17.100000000000001" hidden="1" customHeight="1">
      <c r="A64" s="19">
        <v>2010603</v>
      </c>
      <c r="B64" s="19" t="s">
        <v>71</v>
      </c>
      <c r="C64" s="20">
        <v>0</v>
      </c>
    </row>
    <row r="65" spans="1:3" s="88" customFormat="1" ht="17.100000000000001" hidden="1" customHeight="1">
      <c r="A65" s="19">
        <v>2010604</v>
      </c>
      <c r="B65" s="19" t="s">
        <v>107</v>
      </c>
      <c r="C65" s="20">
        <v>0</v>
      </c>
    </row>
    <row r="66" spans="1:3" s="88" customFormat="1" ht="17.100000000000001" hidden="1" customHeight="1">
      <c r="A66" s="19">
        <v>2010605</v>
      </c>
      <c r="B66" s="19" t="s">
        <v>108</v>
      </c>
      <c r="C66" s="20">
        <v>0</v>
      </c>
    </row>
    <row r="67" spans="1:3" s="88" customFormat="1" ht="17.100000000000001" hidden="1" customHeight="1">
      <c r="A67" s="19">
        <v>2010606</v>
      </c>
      <c r="B67" s="19" t="s">
        <v>109</v>
      </c>
      <c r="C67" s="20">
        <v>0</v>
      </c>
    </row>
    <row r="68" spans="1:3" s="88" customFormat="1" ht="17.100000000000001" customHeight="1">
      <c r="A68" s="19">
        <v>2010607</v>
      </c>
      <c r="B68" s="19" t="s">
        <v>110</v>
      </c>
      <c r="C68" s="20">
        <v>24</v>
      </c>
    </row>
    <row r="69" spans="1:3" s="88" customFormat="1" ht="17.100000000000001" customHeight="1">
      <c r="A69" s="19">
        <v>2010608</v>
      </c>
      <c r="B69" s="19" t="s">
        <v>111</v>
      </c>
      <c r="C69" s="20">
        <v>143</v>
      </c>
    </row>
    <row r="70" spans="1:3" s="88" customFormat="1" ht="17.100000000000001" hidden="1" customHeight="1">
      <c r="A70" s="19">
        <v>2010650</v>
      </c>
      <c r="B70" s="19" t="s">
        <v>78</v>
      </c>
      <c r="C70" s="20">
        <v>0</v>
      </c>
    </row>
    <row r="71" spans="1:3" s="88" customFormat="1" ht="17.100000000000001" customHeight="1">
      <c r="A71" s="19">
        <v>2010699</v>
      </c>
      <c r="B71" s="19" t="s">
        <v>112</v>
      </c>
      <c r="C71" s="20">
        <v>5</v>
      </c>
    </row>
    <row r="72" spans="1:3" s="88" customFormat="1" ht="17.100000000000001" hidden="1" customHeight="1">
      <c r="A72" s="19">
        <v>20107</v>
      </c>
      <c r="B72" s="22" t="s">
        <v>113</v>
      </c>
      <c r="C72" s="20">
        <f>SUM(C73:C79)</f>
        <v>0</v>
      </c>
    </row>
    <row r="73" spans="1:3" s="88" customFormat="1" ht="17.100000000000001" hidden="1" customHeight="1">
      <c r="A73" s="19">
        <v>2010701</v>
      </c>
      <c r="B73" s="19" t="s">
        <v>69</v>
      </c>
      <c r="C73" s="20">
        <v>0</v>
      </c>
    </row>
    <row r="74" spans="1:3" s="88" customFormat="1" ht="17.100000000000001" hidden="1" customHeight="1">
      <c r="A74" s="19">
        <v>2010702</v>
      </c>
      <c r="B74" s="19" t="s">
        <v>70</v>
      </c>
      <c r="C74" s="20">
        <v>0</v>
      </c>
    </row>
    <row r="75" spans="1:3" s="88" customFormat="1" ht="17.100000000000001" hidden="1" customHeight="1">
      <c r="A75" s="19">
        <v>2010703</v>
      </c>
      <c r="B75" s="19" t="s">
        <v>71</v>
      </c>
      <c r="C75" s="20">
        <v>0</v>
      </c>
    </row>
    <row r="76" spans="1:3" s="88" customFormat="1" ht="17.100000000000001" hidden="1" customHeight="1">
      <c r="A76" s="19">
        <v>2010709</v>
      </c>
      <c r="B76" s="19" t="s">
        <v>110</v>
      </c>
      <c r="C76" s="20">
        <v>0</v>
      </c>
    </row>
    <row r="77" spans="1:3" s="88" customFormat="1" ht="17.100000000000001" hidden="1" customHeight="1">
      <c r="A77" s="19">
        <v>2010710</v>
      </c>
      <c r="B77" s="19" t="s">
        <v>1718</v>
      </c>
      <c r="C77" s="20">
        <v>0</v>
      </c>
    </row>
    <row r="78" spans="1:3" s="88" customFormat="1" ht="17.100000000000001" hidden="1" customHeight="1">
      <c r="A78" s="19">
        <v>2010750</v>
      </c>
      <c r="B78" s="19" t="s">
        <v>78</v>
      </c>
      <c r="C78" s="20">
        <v>0</v>
      </c>
    </row>
    <row r="79" spans="1:3" s="88" customFormat="1" ht="17.100000000000001" hidden="1" customHeight="1">
      <c r="A79" s="19">
        <v>2010799</v>
      </c>
      <c r="B79" s="19" t="s">
        <v>114</v>
      </c>
      <c r="C79" s="20">
        <v>0</v>
      </c>
    </row>
    <row r="80" spans="1:3" s="88" customFormat="1" ht="17.100000000000001" customHeight="1">
      <c r="A80" s="19">
        <v>20108</v>
      </c>
      <c r="B80" s="22" t="s">
        <v>115</v>
      </c>
      <c r="C80" s="20">
        <f>SUM(C81:C88)</f>
        <v>949</v>
      </c>
    </row>
    <row r="81" spans="1:3" s="88" customFormat="1" ht="17.100000000000001" customHeight="1">
      <c r="A81" s="19">
        <v>2010801</v>
      </c>
      <c r="B81" s="19" t="s">
        <v>69</v>
      </c>
      <c r="C81" s="20">
        <v>724</v>
      </c>
    </row>
    <row r="82" spans="1:3" s="88" customFormat="1" ht="17.100000000000001" customHeight="1">
      <c r="A82" s="19">
        <v>2010802</v>
      </c>
      <c r="B82" s="19" t="s">
        <v>70</v>
      </c>
      <c r="C82" s="20">
        <v>225</v>
      </c>
    </row>
    <row r="83" spans="1:3" s="88" customFormat="1" ht="17.100000000000001" hidden="1" customHeight="1">
      <c r="A83" s="19">
        <v>2010803</v>
      </c>
      <c r="B83" s="19" t="s">
        <v>71</v>
      </c>
      <c r="C83" s="20">
        <v>0</v>
      </c>
    </row>
    <row r="84" spans="1:3" s="88" customFormat="1" ht="17.100000000000001" hidden="1" customHeight="1">
      <c r="A84" s="19">
        <v>2010804</v>
      </c>
      <c r="B84" s="19" t="s">
        <v>116</v>
      </c>
      <c r="C84" s="20">
        <v>0</v>
      </c>
    </row>
    <row r="85" spans="1:3" s="88" customFormat="1" ht="17.100000000000001" hidden="1" customHeight="1">
      <c r="A85" s="19">
        <v>2010805</v>
      </c>
      <c r="B85" s="19" t="s">
        <v>117</v>
      </c>
      <c r="C85" s="20">
        <v>0</v>
      </c>
    </row>
    <row r="86" spans="1:3" s="88" customFormat="1" ht="17.100000000000001" hidden="1" customHeight="1">
      <c r="A86" s="19">
        <v>2010806</v>
      </c>
      <c r="B86" s="19" t="s">
        <v>110</v>
      </c>
      <c r="C86" s="20">
        <v>0</v>
      </c>
    </row>
    <row r="87" spans="1:3" s="88" customFormat="1" ht="17.100000000000001" hidden="1" customHeight="1">
      <c r="A87" s="19">
        <v>2010850</v>
      </c>
      <c r="B87" s="19" t="s">
        <v>78</v>
      </c>
      <c r="C87" s="20">
        <v>0</v>
      </c>
    </row>
    <row r="88" spans="1:3" s="88" customFormat="1" ht="17.100000000000001" hidden="1" customHeight="1">
      <c r="A88" s="19">
        <v>2010899</v>
      </c>
      <c r="B88" s="19" t="s">
        <v>118</v>
      </c>
      <c r="C88" s="20">
        <v>0</v>
      </c>
    </row>
    <row r="89" spans="1:3" s="88" customFormat="1" ht="17.100000000000001" hidden="1" customHeight="1">
      <c r="A89" s="19">
        <v>20109</v>
      </c>
      <c r="B89" s="22" t="s">
        <v>119</v>
      </c>
      <c r="C89" s="20">
        <f>SUM(C90:C101)</f>
        <v>0</v>
      </c>
    </row>
    <row r="90" spans="1:3" s="88" customFormat="1" ht="17.100000000000001" hidden="1" customHeight="1">
      <c r="A90" s="19">
        <v>2010901</v>
      </c>
      <c r="B90" s="19" t="s">
        <v>69</v>
      </c>
      <c r="C90" s="20">
        <v>0</v>
      </c>
    </row>
    <row r="91" spans="1:3" s="88" customFormat="1" ht="17.100000000000001" hidden="1" customHeight="1">
      <c r="A91" s="19">
        <v>2010902</v>
      </c>
      <c r="B91" s="19" t="s">
        <v>70</v>
      </c>
      <c r="C91" s="20">
        <v>0</v>
      </c>
    </row>
    <row r="92" spans="1:3" s="88" customFormat="1" ht="17.100000000000001" hidden="1" customHeight="1">
      <c r="A92" s="19">
        <v>2010903</v>
      </c>
      <c r="B92" s="19" t="s">
        <v>71</v>
      </c>
      <c r="C92" s="20">
        <v>0</v>
      </c>
    </row>
    <row r="93" spans="1:3" s="88" customFormat="1" ht="17.100000000000001" hidden="1" customHeight="1">
      <c r="A93" s="19">
        <v>2010905</v>
      </c>
      <c r="B93" s="19" t="s">
        <v>120</v>
      </c>
      <c r="C93" s="20">
        <v>0</v>
      </c>
    </row>
    <row r="94" spans="1:3" s="88" customFormat="1" ht="17.100000000000001" hidden="1" customHeight="1">
      <c r="A94" s="19">
        <v>2010907</v>
      </c>
      <c r="B94" s="19" t="s">
        <v>121</v>
      </c>
      <c r="C94" s="20">
        <v>0</v>
      </c>
    </row>
    <row r="95" spans="1:3" s="88" customFormat="1" ht="17.100000000000001" hidden="1" customHeight="1">
      <c r="A95" s="19">
        <v>2010908</v>
      </c>
      <c r="B95" s="19" t="s">
        <v>110</v>
      </c>
      <c r="C95" s="20">
        <v>0</v>
      </c>
    </row>
    <row r="96" spans="1:3" s="88" customFormat="1" ht="17.100000000000001" hidden="1" customHeight="1">
      <c r="A96" s="19">
        <v>2010909</v>
      </c>
      <c r="B96" s="19" t="s">
        <v>122</v>
      </c>
      <c r="C96" s="20">
        <v>0</v>
      </c>
    </row>
    <row r="97" spans="1:3" s="88" customFormat="1" ht="17.100000000000001" hidden="1" customHeight="1">
      <c r="A97" s="19">
        <v>2010910</v>
      </c>
      <c r="B97" s="19" t="s">
        <v>123</v>
      </c>
      <c r="C97" s="20">
        <v>0</v>
      </c>
    </row>
    <row r="98" spans="1:3" s="88" customFormat="1" ht="17.100000000000001" hidden="1" customHeight="1">
      <c r="A98" s="19">
        <v>2010911</v>
      </c>
      <c r="B98" s="19" t="s">
        <v>124</v>
      </c>
      <c r="C98" s="20">
        <v>0</v>
      </c>
    </row>
    <row r="99" spans="1:3" s="88" customFormat="1" ht="17.100000000000001" hidden="1" customHeight="1">
      <c r="A99" s="19">
        <v>2010912</v>
      </c>
      <c r="B99" s="19" t="s">
        <v>125</v>
      </c>
      <c r="C99" s="20">
        <v>0</v>
      </c>
    </row>
    <row r="100" spans="1:3" s="88" customFormat="1" ht="17.100000000000001" hidden="1" customHeight="1">
      <c r="A100" s="19">
        <v>2010950</v>
      </c>
      <c r="B100" s="19" t="s">
        <v>78</v>
      </c>
      <c r="C100" s="20">
        <v>0</v>
      </c>
    </row>
    <row r="101" spans="1:3" s="88" customFormat="1" ht="17.100000000000001" hidden="1" customHeight="1">
      <c r="A101" s="19">
        <v>2010999</v>
      </c>
      <c r="B101" s="19" t="s">
        <v>126</v>
      </c>
      <c r="C101" s="20">
        <v>0</v>
      </c>
    </row>
    <row r="102" spans="1:3" s="88" customFormat="1" ht="17.100000000000001" customHeight="1">
      <c r="A102" s="19">
        <v>20111</v>
      </c>
      <c r="B102" s="22" t="s">
        <v>131</v>
      </c>
      <c r="C102" s="20">
        <f>SUM(C103:C110)</f>
        <v>2744</v>
      </c>
    </row>
    <row r="103" spans="1:3" s="88" customFormat="1" ht="17.100000000000001" customHeight="1">
      <c r="A103" s="19">
        <v>2011101</v>
      </c>
      <c r="B103" s="19" t="s">
        <v>69</v>
      </c>
      <c r="C103" s="20">
        <v>2579</v>
      </c>
    </row>
    <row r="104" spans="1:3" s="88" customFormat="1" ht="17.100000000000001" customHeight="1">
      <c r="A104" s="19">
        <v>2011102</v>
      </c>
      <c r="B104" s="19" t="s">
        <v>70</v>
      </c>
      <c r="C104" s="20">
        <v>145</v>
      </c>
    </row>
    <row r="105" spans="1:3" s="88" customFormat="1" ht="17.100000000000001" hidden="1" customHeight="1">
      <c r="A105" s="19">
        <v>2011103</v>
      </c>
      <c r="B105" s="19" t="s">
        <v>71</v>
      </c>
      <c r="C105" s="20">
        <v>0</v>
      </c>
    </row>
    <row r="106" spans="1:3" s="88" customFormat="1" ht="17.100000000000001" hidden="1" customHeight="1">
      <c r="A106" s="19">
        <v>2011104</v>
      </c>
      <c r="B106" s="19" t="s">
        <v>132</v>
      </c>
      <c r="C106" s="20">
        <v>0</v>
      </c>
    </row>
    <row r="107" spans="1:3" s="88" customFormat="1" ht="17.100000000000001" hidden="1" customHeight="1">
      <c r="A107" s="19">
        <v>2011105</v>
      </c>
      <c r="B107" s="19" t="s">
        <v>133</v>
      </c>
      <c r="C107" s="20">
        <v>0</v>
      </c>
    </row>
    <row r="108" spans="1:3" s="88" customFormat="1" ht="17.100000000000001" customHeight="1">
      <c r="A108" s="19">
        <v>2011106</v>
      </c>
      <c r="B108" s="19" t="s">
        <v>1500</v>
      </c>
      <c r="C108" s="20">
        <v>20</v>
      </c>
    </row>
    <row r="109" spans="1:3" s="88" customFormat="1" ht="17.100000000000001" hidden="1" customHeight="1">
      <c r="A109" s="19">
        <v>2011150</v>
      </c>
      <c r="B109" s="19" t="s">
        <v>78</v>
      </c>
      <c r="C109" s="20">
        <v>0</v>
      </c>
    </row>
    <row r="110" spans="1:3" s="88" customFormat="1" ht="17.100000000000001" hidden="1" customHeight="1">
      <c r="A110" s="19">
        <v>2011199</v>
      </c>
      <c r="B110" s="19" t="s">
        <v>134</v>
      </c>
      <c r="C110" s="20">
        <v>0</v>
      </c>
    </row>
    <row r="111" spans="1:3" s="88" customFormat="1" ht="17.100000000000001" customHeight="1">
      <c r="A111" s="19">
        <v>20113</v>
      </c>
      <c r="B111" s="22" t="s">
        <v>135</v>
      </c>
      <c r="C111" s="20">
        <f>SUM(C112:C121)</f>
        <v>1547</v>
      </c>
    </row>
    <row r="112" spans="1:3" s="88" customFormat="1" ht="17.100000000000001" customHeight="1">
      <c r="A112" s="19">
        <v>2011301</v>
      </c>
      <c r="B112" s="19" t="s">
        <v>69</v>
      </c>
      <c r="C112" s="20">
        <v>782</v>
      </c>
    </row>
    <row r="113" spans="1:3" s="88" customFormat="1" ht="17.100000000000001" customHeight="1">
      <c r="A113" s="19">
        <v>2011302</v>
      </c>
      <c r="B113" s="19" t="s">
        <v>70</v>
      </c>
      <c r="C113" s="20">
        <v>442</v>
      </c>
    </row>
    <row r="114" spans="1:3" s="88" customFormat="1" ht="17.100000000000001" hidden="1" customHeight="1">
      <c r="A114" s="19">
        <v>2011303</v>
      </c>
      <c r="B114" s="19" t="s">
        <v>71</v>
      </c>
      <c r="C114" s="20">
        <v>0</v>
      </c>
    </row>
    <row r="115" spans="1:3" s="88" customFormat="1" ht="17.100000000000001" hidden="1" customHeight="1">
      <c r="A115" s="19">
        <v>2011304</v>
      </c>
      <c r="B115" s="19" t="s">
        <v>136</v>
      </c>
      <c r="C115" s="20">
        <v>0</v>
      </c>
    </row>
    <row r="116" spans="1:3" s="88" customFormat="1" ht="17.100000000000001" hidden="1" customHeight="1">
      <c r="A116" s="19">
        <v>2011305</v>
      </c>
      <c r="B116" s="19" t="s">
        <v>137</v>
      </c>
      <c r="C116" s="20">
        <v>0</v>
      </c>
    </row>
    <row r="117" spans="1:3" s="88" customFormat="1" ht="17.100000000000001" hidden="1" customHeight="1">
      <c r="A117" s="19">
        <v>2011306</v>
      </c>
      <c r="B117" s="19" t="s">
        <v>138</v>
      </c>
      <c r="C117" s="20">
        <v>0</v>
      </c>
    </row>
    <row r="118" spans="1:3" s="88" customFormat="1" ht="17.100000000000001" hidden="1" customHeight="1">
      <c r="A118" s="19">
        <v>2011307</v>
      </c>
      <c r="B118" s="19" t="s">
        <v>139</v>
      </c>
      <c r="C118" s="20">
        <v>0</v>
      </c>
    </row>
    <row r="119" spans="1:3" s="88" customFormat="1" ht="17.100000000000001" customHeight="1">
      <c r="A119" s="19">
        <v>2011308</v>
      </c>
      <c r="B119" s="19" t="s">
        <v>140</v>
      </c>
      <c r="C119" s="20">
        <v>76</v>
      </c>
    </row>
    <row r="120" spans="1:3" s="88" customFormat="1" ht="17.100000000000001" hidden="1" customHeight="1">
      <c r="A120" s="19">
        <v>2011350</v>
      </c>
      <c r="B120" s="19" t="s">
        <v>78</v>
      </c>
      <c r="C120" s="20">
        <v>0</v>
      </c>
    </row>
    <row r="121" spans="1:3" s="88" customFormat="1" ht="17.100000000000001" customHeight="1">
      <c r="A121" s="19">
        <v>2011399</v>
      </c>
      <c r="B121" s="19" t="s">
        <v>141</v>
      </c>
      <c r="C121" s="20">
        <v>247</v>
      </c>
    </row>
    <row r="122" spans="1:3" s="88" customFormat="1" ht="17.100000000000001" customHeight="1">
      <c r="A122" s="19">
        <v>20114</v>
      </c>
      <c r="B122" s="22" t="s">
        <v>142</v>
      </c>
      <c r="C122" s="20">
        <f>SUM(C123:C133)</f>
        <v>84</v>
      </c>
    </row>
    <row r="123" spans="1:3" s="88" customFormat="1" ht="17.100000000000001" customHeight="1">
      <c r="A123" s="19">
        <v>2011401</v>
      </c>
      <c r="B123" s="19" t="s">
        <v>69</v>
      </c>
      <c r="C123" s="20">
        <v>55</v>
      </c>
    </row>
    <row r="124" spans="1:3" s="88" customFormat="1" ht="17.100000000000001" hidden="1" customHeight="1">
      <c r="A124" s="19">
        <v>2011402</v>
      </c>
      <c r="B124" s="19" t="s">
        <v>70</v>
      </c>
      <c r="C124" s="20">
        <v>0</v>
      </c>
    </row>
    <row r="125" spans="1:3" s="88" customFormat="1" ht="17.100000000000001" hidden="1" customHeight="1">
      <c r="A125" s="19">
        <v>2011403</v>
      </c>
      <c r="B125" s="19" t="s">
        <v>71</v>
      </c>
      <c r="C125" s="20">
        <v>0</v>
      </c>
    </row>
    <row r="126" spans="1:3" s="88" customFormat="1" ht="17.100000000000001" hidden="1" customHeight="1">
      <c r="A126" s="19">
        <v>2011404</v>
      </c>
      <c r="B126" s="19" t="s">
        <v>143</v>
      </c>
      <c r="C126" s="20">
        <v>0</v>
      </c>
    </row>
    <row r="127" spans="1:3" s="88" customFormat="1" ht="17.100000000000001" hidden="1" customHeight="1">
      <c r="A127" s="19">
        <v>2011405</v>
      </c>
      <c r="B127" s="19" t="s">
        <v>1719</v>
      </c>
      <c r="C127" s="20">
        <v>0</v>
      </c>
    </row>
    <row r="128" spans="1:3" s="88" customFormat="1" ht="17.100000000000001" hidden="1" customHeight="1">
      <c r="A128" s="19">
        <v>2011408</v>
      </c>
      <c r="B128" s="19" t="s">
        <v>1720</v>
      </c>
      <c r="C128" s="20">
        <v>0</v>
      </c>
    </row>
    <row r="129" spans="1:3" s="88" customFormat="1" ht="17.100000000000001" customHeight="1">
      <c r="A129" s="19">
        <v>2011409</v>
      </c>
      <c r="B129" s="19" t="s">
        <v>144</v>
      </c>
      <c r="C129" s="20">
        <v>27</v>
      </c>
    </row>
    <row r="130" spans="1:3" s="88" customFormat="1" ht="17.100000000000001" customHeight="1">
      <c r="A130" s="19">
        <v>2011410</v>
      </c>
      <c r="B130" s="19" t="s">
        <v>145</v>
      </c>
      <c r="C130" s="20">
        <v>2</v>
      </c>
    </row>
    <row r="131" spans="1:3" s="88" customFormat="1" ht="17.100000000000001" hidden="1" customHeight="1">
      <c r="A131" s="19">
        <v>2011411</v>
      </c>
      <c r="B131" s="19" t="s">
        <v>146</v>
      </c>
      <c r="C131" s="20">
        <v>0</v>
      </c>
    </row>
    <row r="132" spans="1:3" s="88" customFormat="1" ht="17.100000000000001" hidden="1" customHeight="1">
      <c r="A132" s="19">
        <v>2011450</v>
      </c>
      <c r="B132" s="19" t="s">
        <v>78</v>
      </c>
      <c r="C132" s="20">
        <v>0</v>
      </c>
    </row>
    <row r="133" spans="1:3" s="88" customFormat="1" ht="17.100000000000001" hidden="1" customHeight="1">
      <c r="A133" s="19">
        <v>2011499</v>
      </c>
      <c r="B133" s="19" t="s">
        <v>147</v>
      </c>
      <c r="C133" s="20">
        <v>0</v>
      </c>
    </row>
    <row r="134" spans="1:3" s="88" customFormat="1" ht="17.100000000000001" customHeight="1">
      <c r="A134" s="19">
        <v>20123</v>
      </c>
      <c r="B134" s="22" t="s">
        <v>148</v>
      </c>
      <c r="C134" s="20">
        <f>SUM(C135:C140)</f>
        <v>286</v>
      </c>
    </row>
    <row r="135" spans="1:3" s="88" customFormat="1" ht="17.100000000000001" customHeight="1">
      <c r="A135" s="19">
        <v>2012301</v>
      </c>
      <c r="B135" s="19" t="s">
        <v>69</v>
      </c>
      <c r="C135" s="20">
        <v>263</v>
      </c>
    </row>
    <row r="136" spans="1:3" s="88" customFormat="1" ht="17.100000000000001" hidden="1" customHeight="1">
      <c r="A136" s="19">
        <v>2012302</v>
      </c>
      <c r="B136" s="19" t="s">
        <v>70</v>
      </c>
      <c r="C136" s="20">
        <v>0</v>
      </c>
    </row>
    <row r="137" spans="1:3" s="88" customFormat="1" ht="17.100000000000001" hidden="1" customHeight="1">
      <c r="A137" s="19">
        <v>2012303</v>
      </c>
      <c r="B137" s="19" t="s">
        <v>71</v>
      </c>
      <c r="C137" s="20">
        <v>0</v>
      </c>
    </row>
    <row r="138" spans="1:3" s="88" customFormat="1" ht="17.100000000000001" customHeight="1">
      <c r="A138" s="19">
        <v>2012304</v>
      </c>
      <c r="B138" s="19" t="s">
        <v>149</v>
      </c>
      <c r="C138" s="20">
        <v>23</v>
      </c>
    </row>
    <row r="139" spans="1:3" s="88" customFormat="1" ht="17.100000000000001" hidden="1" customHeight="1">
      <c r="A139" s="19">
        <v>2012350</v>
      </c>
      <c r="B139" s="19" t="s">
        <v>78</v>
      </c>
      <c r="C139" s="20">
        <v>0</v>
      </c>
    </row>
    <row r="140" spans="1:3" s="88" customFormat="1" ht="17.100000000000001" hidden="1" customHeight="1">
      <c r="A140" s="19">
        <v>2012399</v>
      </c>
      <c r="B140" s="19" t="s">
        <v>150</v>
      </c>
      <c r="C140" s="20">
        <v>0</v>
      </c>
    </row>
    <row r="141" spans="1:3" s="88" customFormat="1" ht="17.100000000000001" hidden="1" customHeight="1">
      <c r="A141" s="19">
        <v>20125</v>
      </c>
      <c r="B141" s="22" t="s">
        <v>151</v>
      </c>
      <c r="C141" s="20">
        <f>SUM(C142:C148)</f>
        <v>0</v>
      </c>
    </row>
    <row r="142" spans="1:3" s="88" customFormat="1" ht="17.100000000000001" hidden="1" customHeight="1">
      <c r="A142" s="19">
        <v>2012501</v>
      </c>
      <c r="B142" s="19" t="s">
        <v>69</v>
      </c>
      <c r="C142" s="20">
        <v>0</v>
      </c>
    </row>
    <row r="143" spans="1:3" s="88" customFormat="1" ht="17.100000000000001" hidden="1" customHeight="1">
      <c r="A143" s="19">
        <v>2012502</v>
      </c>
      <c r="B143" s="19" t="s">
        <v>70</v>
      </c>
      <c r="C143" s="20">
        <v>0</v>
      </c>
    </row>
    <row r="144" spans="1:3" s="88" customFormat="1" ht="17.100000000000001" hidden="1" customHeight="1">
      <c r="A144" s="19">
        <v>2012503</v>
      </c>
      <c r="B144" s="19" t="s">
        <v>71</v>
      </c>
      <c r="C144" s="20">
        <v>0</v>
      </c>
    </row>
    <row r="145" spans="1:3" s="88" customFormat="1" ht="17.100000000000001" hidden="1" customHeight="1">
      <c r="A145" s="19">
        <v>2012504</v>
      </c>
      <c r="B145" s="19" t="s">
        <v>152</v>
      </c>
      <c r="C145" s="20">
        <v>0</v>
      </c>
    </row>
    <row r="146" spans="1:3" s="88" customFormat="1" ht="17.100000000000001" hidden="1" customHeight="1">
      <c r="A146" s="19">
        <v>2012505</v>
      </c>
      <c r="B146" s="19" t="s">
        <v>153</v>
      </c>
      <c r="C146" s="20">
        <v>0</v>
      </c>
    </row>
    <row r="147" spans="1:3" s="88" customFormat="1" ht="17.100000000000001" hidden="1" customHeight="1">
      <c r="A147" s="19">
        <v>2012550</v>
      </c>
      <c r="B147" s="19" t="s">
        <v>78</v>
      </c>
      <c r="C147" s="20">
        <v>0</v>
      </c>
    </row>
    <row r="148" spans="1:3" s="88" customFormat="1" ht="17.100000000000001" hidden="1" customHeight="1">
      <c r="A148" s="19">
        <v>2012599</v>
      </c>
      <c r="B148" s="19" t="s">
        <v>154</v>
      </c>
      <c r="C148" s="20">
        <v>0</v>
      </c>
    </row>
    <row r="149" spans="1:3" s="88" customFormat="1" ht="17.100000000000001" customHeight="1">
      <c r="A149" s="19">
        <v>20126</v>
      </c>
      <c r="B149" s="22" t="s">
        <v>155</v>
      </c>
      <c r="C149" s="20">
        <f>SUM(C150:C154)</f>
        <v>453</v>
      </c>
    </row>
    <row r="150" spans="1:3" s="88" customFormat="1" ht="17.100000000000001" customHeight="1">
      <c r="A150" s="19">
        <v>2012601</v>
      </c>
      <c r="B150" s="19" t="s">
        <v>69</v>
      </c>
      <c r="C150" s="20">
        <v>401</v>
      </c>
    </row>
    <row r="151" spans="1:3" s="88" customFormat="1" ht="17.100000000000001" customHeight="1">
      <c r="A151" s="19">
        <v>2012602</v>
      </c>
      <c r="B151" s="19" t="s">
        <v>70</v>
      </c>
      <c r="C151" s="20">
        <v>28</v>
      </c>
    </row>
    <row r="152" spans="1:3" s="88" customFormat="1" ht="17.100000000000001" hidden="1" customHeight="1">
      <c r="A152" s="19">
        <v>2012603</v>
      </c>
      <c r="B152" s="19" t="s">
        <v>71</v>
      </c>
      <c r="C152" s="20">
        <v>0</v>
      </c>
    </row>
    <row r="153" spans="1:3" s="88" customFormat="1" ht="17.100000000000001" customHeight="1">
      <c r="A153" s="19">
        <v>2012604</v>
      </c>
      <c r="B153" s="19" t="s">
        <v>156</v>
      </c>
      <c r="C153" s="20">
        <v>13</v>
      </c>
    </row>
    <row r="154" spans="1:3" s="88" customFormat="1" ht="17.100000000000001" customHeight="1">
      <c r="A154" s="19">
        <v>2012699</v>
      </c>
      <c r="B154" s="19" t="s">
        <v>157</v>
      </c>
      <c r="C154" s="20">
        <v>11</v>
      </c>
    </row>
    <row r="155" spans="1:3" s="88" customFormat="1" ht="17.100000000000001" customHeight="1">
      <c r="A155" s="19">
        <v>20128</v>
      </c>
      <c r="B155" s="22" t="s">
        <v>158</v>
      </c>
      <c r="C155" s="20">
        <f>SUM(C156:C161)</f>
        <v>149</v>
      </c>
    </row>
    <row r="156" spans="1:3" s="88" customFormat="1" ht="17.100000000000001" customHeight="1">
      <c r="A156" s="19">
        <v>2012801</v>
      </c>
      <c r="B156" s="19" t="s">
        <v>69</v>
      </c>
      <c r="C156" s="20">
        <v>99</v>
      </c>
    </row>
    <row r="157" spans="1:3" s="88" customFormat="1" ht="17.100000000000001" customHeight="1">
      <c r="A157" s="19">
        <v>2012802</v>
      </c>
      <c r="B157" s="19" t="s">
        <v>70</v>
      </c>
      <c r="C157" s="20">
        <v>50</v>
      </c>
    </row>
    <row r="158" spans="1:3" s="88" customFormat="1" ht="17.100000000000001" hidden="1" customHeight="1">
      <c r="A158" s="19">
        <v>2012803</v>
      </c>
      <c r="B158" s="19" t="s">
        <v>71</v>
      </c>
      <c r="C158" s="20">
        <v>0</v>
      </c>
    </row>
    <row r="159" spans="1:3" s="88" customFormat="1" ht="17.100000000000001" hidden="1" customHeight="1">
      <c r="A159" s="19">
        <v>2012804</v>
      </c>
      <c r="B159" s="19" t="s">
        <v>83</v>
      </c>
      <c r="C159" s="20">
        <v>0</v>
      </c>
    </row>
    <row r="160" spans="1:3" s="88" customFormat="1" ht="17.100000000000001" hidden="1" customHeight="1">
      <c r="A160" s="19">
        <v>2012850</v>
      </c>
      <c r="B160" s="19" t="s">
        <v>78</v>
      </c>
      <c r="C160" s="20">
        <v>0</v>
      </c>
    </row>
    <row r="161" spans="1:3" s="88" customFormat="1" ht="17.100000000000001" hidden="1" customHeight="1">
      <c r="A161" s="19">
        <v>2012899</v>
      </c>
      <c r="B161" s="19" t="s">
        <v>159</v>
      </c>
      <c r="C161" s="20">
        <v>0</v>
      </c>
    </row>
    <row r="162" spans="1:3" s="88" customFormat="1" ht="17.100000000000001" customHeight="1">
      <c r="A162" s="19">
        <v>20129</v>
      </c>
      <c r="B162" s="22" t="s">
        <v>160</v>
      </c>
      <c r="C162" s="20">
        <f>SUM(C163:C168)</f>
        <v>950</v>
      </c>
    </row>
    <row r="163" spans="1:3" s="88" customFormat="1" ht="17.100000000000001" customHeight="1">
      <c r="A163" s="19">
        <v>2012901</v>
      </c>
      <c r="B163" s="19" t="s">
        <v>69</v>
      </c>
      <c r="C163" s="20">
        <v>504</v>
      </c>
    </row>
    <row r="164" spans="1:3" s="88" customFormat="1" ht="17.100000000000001" customHeight="1">
      <c r="A164" s="19">
        <v>2012902</v>
      </c>
      <c r="B164" s="19" t="s">
        <v>70</v>
      </c>
      <c r="C164" s="20">
        <v>338</v>
      </c>
    </row>
    <row r="165" spans="1:3" s="88" customFormat="1" ht="17.100000000000001" hidden="1" customHeight="1">
      <c r="A165" s="19">
        <v>2012903</v>
      </c>
      <c r="B165" s="19" t="s">
        <v>71</v>
      </c>
      <c r="C165" s="20">
        <v>0</v>
      </c>
    </row>
    <row r="166" spans="1:3" s="88" customFormat="1" ht="17.100000000000001" hidden="1" customHeight="1">
      <c r="A166" s="19">
        <v>2012906</v>
      </c>
      <c r="B166" s="19" t="s">
        <v>161</v>
      </c>
      <c r="C166" s="20">
        <v>0</v>
      </c>
    </row>
    <row r="167" spans="1:3" s="88" customFormat="1" ht="17.100000000000001" hidden="1" customHeight="1">
      <c r="A167" s="19">
        <v>2012950</v>
      </c>
      <c r="B167" s="19" t="s">
        <v>78</v>
      </c>
      <c r="C167" s="20">
        <v>0</v>
      </c>
    </row>
    <row r="168" spans="1:3" s="88" customFormat="1" ht="17.100000000000001" customHeight="1">
      <c r="A168" s="19">
        <v>2012999</v>
      </c>
      <c r="B168" s="19" t="s">
        <v>162</v>
      </c>
      <c r="C168" s="20">
        <v>108</v>
      </c>
    </row>
    <row r="169" spans="1:3" s="88" customFormat="1" ht="17.100000000000001" customHeight="1">
      <c r="A169" s="19">
        <v>20131</v>
      </c>
      <c r="B169" s="22" t="s">
        <v>163</v>
      </c>
      <c r="C169" s="20">
        <f>SUM(C170:C175)</f>
        <v>5595</v>
      </c>
    </row>
    <row r="170" spans="1:3" s="88" customFormat="1" ht="17.100000000000001" customHeight="1">
      <c r="A170" s="19">
        <v>2013101</v>
      </c>
      <c r="B170" s="19" t="s">
        <v>69</v>
      </c>
      <c r="C170" s="20">
        <v>3548</v>
      </c>
    </row>
    <row r="171" spans="1:3" s="88" customFormat="1" ht="17.100000000000001" customHeight="1">
      <c r="A171" s="19">
        <v>2013102</v>
      </c>
      <c r="B171" s="19" t="s">
        <v>70</v>
      </c>
      <c r="C171" s="20">
        <v>1953</v>
      </c>
    </row>
    <row r="172" spans="1:3" s="88" customFormat="1" ht="17.100000000000001" hidden="1" customHeight="1">
      <c r="A172" s="19">
        <v>2013103</v>
      </c>
      <c r="B172" s="19" t="s">
        <v>71</v>
      </c>
      <c r="C172" s="20">
        <v>0</v>
      </c>
    </row>
    <row r="173" spans="1:3" s="88" customFormat="1" ht="17.100000000000001" customHeight="1">
      <c r="A173" s="19">
        <v>2013105</v>
      </c>
      <c r="B173" s="19" t="s">
        <v>164</v>
      </c>
      <c r="C173" s="20">
        <v>94</v>
      </c>
    </row>
    <row r="174" spans="1:3" s="88" customFormat="1" ht="17.100000000000001" hidden="1" customHeight="1">
      <c r="A174" s="19">
        <v>2013150</v>
      </c>
      <c r="B174" s="19" t="s">
        <v>78</v>
      </c>
      <c r="C174" s="20">
        <v>0</v>
      </c>
    </row>
    <row r="175" spans="1:3" s="88" customFormat="1" ht="17.100000000000001" hidden="1" customHeight="1">
      <c r="A175" s="19">
        <v>2013199</v>
      </c>
      <c r="B175" s="19" t="s">
        <v>165</v>
      </c>
      <c r="C175" s="20">
        <v>0</v>
      </c>
    </row>
    <row r="176" spans="1:3" s="88" customFormat="1" ht="17.100000000000001" customHeight="1">
      <c r="A176" s="19">
        <v>20132</v>
      </c>
      <c r="B176" s="22" t="s">
        <v>166</v>
      </c>
      <c r="C176" s="20">
        <f>SUM(C177:C182)</f>
        <v>4611</v>
      </c>
    </row>
    <row r="177" spans="1:3" s="88" customFormat="1" ht="17.100000000000001" customHeight="1">
      <c r="A177" s="19">
        <v>2013201</v>
      </c>
      <c r="B177" s="19" t="s">
        <v>69</v>
      </c>
      <c r="C177" s="20">
        <v>2293</v>
      </c>
    </row>
    <row r="178" spans="1:3" s="88" customFormat="1" ht="17.100000000000001" customHeight="1">
      <c r="A178" s="19">
        <v>2013202</v>
      </c>
      <c r="B178" s="19" t="s">
        <v>70</v>
      </c>
      <c r="C178" s="20">
        <v>1146</v>
      </c>
    </row>
    <row r="179" spans="1:3" s="88" customFormat="1" ht="17.100000000000001" hidden="1" customHeight="1">
      <c r="A179" s="19">
        <v>2013203</v>
      </c>
      <c r="B179" s="19" t="s">
        <v>71</v>
      </c>
      <c r="C179" s="20">
        <v>0</v>
      </c>
    </row>
    <row r="180" spans="1:3" s="88" customFormat="1" ht="17.100000000000001" hidden="1" customHeight="1">
      <c r="A180" s="19">
        <v>2013204</v>
      </c>
      <c r="B180" s="19" t="s">
        <v>167</v>
      </c>
      <c r="C180" s="20">
        <v>0</v>
      </c>
    </row>
    <row r="181" spans="1:3" s="88" customFormat="1" ht="17.100000000000001" customHeight="1">
      <c r="A181" s="19">
        <v>2013250</v>
      </c>
      <c r="B181" s="19" t="s">
        <v>78</v>
      </c>
      <c r="C181" s="20">
        <v>69</v>
      </c>
    </row>
    <row r="182" spans="1:3" s="88" customFormat="1" ht="17.100000000000001" customHeight="1">
      <c r="A182" s="19">
        <v>2013299</v>
      </c>
      <c r="B182" s="19" t="s">
        <v>168</v>
      </c>
      <c r="C182" s="20">
        <v>1103</v>
      </c>
    </row>
    <row r="183" spans="1:3" s="88" customFormat="1" ht="17.100000000000001" customHeight="1">
      <c r="A183" s="19">
        <v>20133</v>
      </c>
      <c r="B183" s="22" t="s">
        <v>169</v>
      </c>
      <c r="C183" s="20">
        <f>SUM(C184:C189)</f>
        <v>3100</v>
      </c>
    </row>
    <row r="184" spans="1:3" s="88" customFormat="1" ht="17.100000000000001" customHeight="1">
      <c r="A184" s="19">
        <v>2013301</v>
      </c>
      <c r="B184" s="19" t="s">
        <v>69</v>
      </c>
      <c r="C184" s="20">
        <v>1039</v>
      </c>
    </row>
    <row r="185" spans="1:3" s="88" customFormat="1" ht="17.100000000000001" customHeight="1">
      <c r="A185" s="19">
        <v>2013302</v>
      </c>
      <c r="B185" s="19" t="s">
        <v>70</v>
      </c>
      <c r="C185" s="20">
        <v>1753</v>
      </c>
    </row>
    <row r="186" spans="1:3" s="88" customFormat="1" ht="17.100000000000001" hidden="1" customHeight="1">
      <c r="A186" s="19">
        <v>2013303</v>
      </c>
      <c r="B186" s="19" t="s">
        <v>71</v>
      </c>
      <c r="C186" s="20">
        <v>0</v>
      </c>
    </row>
    <row r="187" spans="1:3" s="88" customFormat="1" ht="17.100000000000001" hidden="1" customHeight="1">
      <c r="A187" s="19">
        <v>2013304</v>
      </c>
      <c r="B187" s="19" t="s">
        <v>1501</v>
      </c>
      <c r="C187" s="20">
        <v>0</v>
      </c>
    </row>
    <row r="188" spans="1:3" s="88" customFormat="1" ht="17.100000000000001" hidden="1" customHeight="1">
      <c r="A188" s="19">
        <v>2013350</v>
      </c>
      <c r="B188" s="19" t="s">
        <v>78</v>
      </c>
      <c r="C188" s="20">
        <v>0</v>
      </c>
    </row>
    <row r="189" spans="1:3" s="88" customFormat="1" ht="17.100000000000001" customHeight="1">
      <c r="A189" s="19">
        <v>2013399</v>
      </c>
      <c r="B189" s="19" t="s">
        <v>170</v>
      </c>
      <c r="C189" s="20">
        <v>308</v>
      </c>
    </row>
    <row r="190" spans="1:3" s="88" customFormat="1" ht="17.100000000000001" customHeight="1">
      <c r="A190" s="19">
        <v>20134</v>
      </c>
      <c r="B190" s="22" t="s">
        <v>171</v>
      </c>
      <c r="C190" s="20">
        <f>SUM(C191:C197)</f>
        <v>662</v>
      </c>
    </row>
    <row r="191" spans="1:3" s="88" customFormat="1" ht="17.100000000000001" customHeight="1">
      <c r="A191" s="19">
        <v>2013401</v>
      </c>
      <c r="B191" s="19" t="s">
        <v>69</v>
      </c>
      <c r="C191" s="20">
        <v>473</v>
      </c>
    </row>
    <row r="192" spans="1:3" s="88" customFormat="1" ht="17.100000000000001" customHeight="1">
      <c r="A192" s="19">
        <v>2013402</v>
      </c>
      <c r="B192" s="19" t="s">
        <v>70</v>
      </c>
      <c r="C192" s="20">
        <v>143</v>
      </c>
    </row>
    <row r="193" spans="1:3" s="88" customFormat="1" ht="17.100000000000001" hidden="1" customHeight="1">
      <c r="A193" s="19">
        <v>2013403</v>
      </c>
      <c r="B193" s="19" t="s">
        <v>71</v>
      </c>
      <c r="C193" s="20">
        <v>0</v>
      </c>
    </row>
    <row r="194" spans="1:3" s="88" customFormat="1" ht="17.100000000000001" customHeight="1">
      <c r="A194" s="19">
        <v>2013404</v>
      </c>
      <c r="B194" s="19" t="s">
        <v>172</v>
      </c>
      <c r="C194" s="20">
        <v>10</v>
      </c>
    </row>
    <row r="195" spans="1:3" s="88" customFormat="1" ht="17.100000000000001" hidden="1" customHeight="1">
      <c r="A195" s="19">
        <v>2013405</v>
      </c>
      <c r="B195" s="19" t="s">
        <v>173</v>
      </c>
      <c r="C195" s="20">
        <v>0</v>
      </c>
    </row>
    <row r="196" spans="1:3" s="88" customFormat="1" ht="17.100000000000001" hidden="1" customHeight="1">
      <c r="A196" s="19">
        <v>2013450</v>
      </c>
      <c r="B196" s="19" t="s">
        <v>78</v>
      </c>
      <c r="C196" s="20">
        <v>0</v>
      </c>
    </row>
    <row r="197" spans="1:3" s="88" customFormat="1" ht="17.100000000000001" customHeight="1">
      <c r="A197" s="19">
        <v>2013499</v>
      </c>
      <c r="B197" s="19" t="s">
        <v>174</v>
      </c>
      <c r="C197" s="20">
        <v>36</v>
      </c>
    </row>
    <row r="198" spans="1:3" s="88" customFormat="1" ht="17.100000000000001" hidden="1" customHeight="1">
      <c r="A198" s="19">
        <v>20135</v>
      </c>
      <c r="B198" s="22" t="s">
        <v>175</v>
      </c>
      <c r="C198" s="20">
        <f>SUM(C199:C203)</f>
        <v>0</v>
      </c>
    </row>
    <row r="199" spans="1:3" s="88" customFormat="1" ht="17.100000000000001" hidden="1" customHeight="1">
      <c r="A199" s="19">
        <v>2013501</v>
      </c>
      <c r="B199" s="19" t="s">
        <v>69</v>
      </c>
      <c r="C199" s="20">
        <v>0</v>
      </c>
    </row>
    <row r="200" spans="1:3" s="88" customFormat="1" ht="17.100000000000001" hidden="1" customHeight="1">
      <c r="A200" s="19">
        <v>2013502</v>
      </c>
      <c r="B200" s="19" t="s">
        <v>70</v>
      </c>
      <c r="C200" s="20">
        <v>0</v>
      </c>
    </row>
    <row r="201" spans="1:3" s="88" customFormat="1" ht="17.100000000000001" hidden="1" customHeight="1">
      <c r="A201" s="19">
        <v>2013503</v>
      </c>
      <c r="B201" s="19" t="s">
        <v>71</v>
      </c>
      <c r="C201" s="20">
        <v>0</v>
      </c>
    </row>
    <row r="202" spans="1:3" s="88" customFormat="1" ht="17.100000000000001" hidden="1" customHeight="1">
      <c r="A202" s="19">
        <v>2013550</v>
      </c>
      <c r="B202" s="19" t="s">
        <v>78</v>
      </c>
      <c r="C202" s="20">
        <v>0</v>
      </c>
    </row>
    <row r="203" spans="1:3" s="88" customFormat="1" ht="17.100000000000001" hidden="1" customHeight="1">
      <c r="A203" s="19">
        <v>2013599</v>
      </c>
      <c r="B203" s="19" t="s">
        <v>176</v>
      </c>
      <c r="C203" s="20">
        <v>0</v>
      </c>
    </row>
    <row r="204" spans="1:3" s="88" customFormat="1" ht="17.100000000000001" customHeight="1">
      <c r="A204" s="19">
        <v>20136</v>
      </c>
      <c r="B204" s="22" t="s">
        <v>177</v>
      </c>
      <c r="C204" s="20">
        <f>SUM(C205:C209)</f>
        <v>5</v>
      </c>
    </row>
    <row r="205" spans="1:3" s="88" customFormat="1" ht="17.100000000000001" hidden="1" customHeight="1">
      <c r="A205" s="19">
        <v>2013601</v>
      </c>
      <c r="B205" s="19" t="s">
        <v>69</v>
      </c>
      <c r="C205" s="20">
        <v>0</v>
      </c>
    </row>
    <row r="206" spans="1:3" s="88" customFormat="1" ht="17.100000000000001" customHeight="1">
      <c r="A206" s="19">
        <v>2013602</v>
      </c>
      <c r="B206" s="19" t="s">
        <v>70</v>
      </c>
      <c r="C206" s="20">
        <v>5</v>
      </c>
    </row>
    <row r="207" spans="1:3" s="88" customFormat="1" ht="17.100000000000001" hidden="1" customHeight="1">
      <c r="A207" s="19">
        <v>2013603</v>
      </c>
      <c r="B207" s="19" t="s">
        <v>71</v>
      </c>
      <c r="C207" s="20">
        <v>0</v>
      </c>
    </row>
    <row r="208" spans="1:3" s="88" customFormat="1" ht="17.100000000000001" hidden="1" customHeight="1">
      <c r="A208" s="19">
        <v>2013650</v>
      </c>
      <c r="B208" s="19" t="s">
        <v>78</v>
      </c>
      <c r="C208" s="20">
        <v>0</v>
      </c>
    </row>
    <row r="209" spans="1:3" s="88" customFormat="1" ht="17.100000000000001" hidden="1" customHeight="1">
      <c r="A209" s="19">
        <v>2013699</v>
      </c>
      <c r="B209" s="19" t="s">
        <v>178</v>
      </c>
      <c r="C209" s="20">
        <v>0</v>
      </c>
    </row>
    <row r="210" spans="1:3" s="88" customFormat="1" ht="17.100000000000001" customHeight="1">
      <c r="A210" s="19">
        <v>20137</v>
      </c>
      <c r="B210" s="22" t="s">
        <v>179</v>
      </c>
      <c r="C210" s="20">
        <f>SUM(C211:C216)</f>
        <v>527</v>
      </c>
    </row>
    <row r="211" spans="1:3" s="88" customFormat="1" ht="17.100000000000001" customHeight="1">
      <c r="A211" s="19">
        <v>2013701</v>
      </c>
      <c r="B211" s="19" t="s">
        <v>69</v>
      </c>
      <c r="C211" s="20">
        <v>266</v>
      </c>
    </row>
    <row r="212" spans="1:3" s="88" customFormat="1" ht="17.100000000000001" hidden="1" customHeight="1">
      <c r="A212" s="19">
        <v>2013702</v>
      </c>
      <c r="B212" s="19" t="s">
        <v>70</v>
      </c>
      <c r="C212" s="20">
        <v>0</v>
      </c>
    </row>
    <row r="213" spans="1:3" s="88" customFormat="1" ht="17.100000000000001" hidden="1" customHeight="1">
      <c r="A213" s="19">
        <v>2013703</v>
      </c>
      <c r="B213" s="19" t="s">
        <v>71</v>
      </c>
      <c r="C213" s="20">
        <v>0</v>
      </c>
    </row>
    <row r="214" spans="1:3" s="88" customFormat="1" ht="17.100000000000001" hidden="1" customHeight="1">
      <c r="A214" s="19">
        <v>2013704</v>
      </c>
      <c r="B214" s="19" t="s">
        <v>1502</v>
      </c>
      <c r="C214" s="20">
        <v>0</v>
      </c>
    </row>
    <row r="215" spans="1:3" s="88" customFormat="1" ht="17.100000000000001" hidden="1" customHeight="1">
      <c r="A215" s="19">
        <v>2013750</v>
      </c>
      <c r="B215" s="19" t="s">
        <v>78</v>
      </c>
      <c r="C215" s="20">
        <v>0</v>
      </c>
    </row>
    <row r="216" spans="1:3" s="88" customFormat="1" ht="17.100000000000001" customHeight="1">
      <c r="A216" s="19">
        <v>2013799</v>
      </c>
      <c r="B216" s="19" t="s">
        <v>180</v>
      </c>
      <c r="C216" s="20">
        <v>261</v>
      </c>
    </row>
    <row r="217" spans="1:3" s="88" customFormat="1" ht="17.100000000000001" customHeight="1">
      <c r="A217" s="19">
        <v>20138</v>
      </c>
      <c r="B217" s="22" t="s">
        <v>181</v>
      </c>
      <c r="C217" s="20">
        <f>SUM(C218:C231)</f>
        <v>9469</v>
      </c>
    </row>
    <row r="218" spans="1:3" s="88" customFormat="1" ht="17.100000000000001" customHeight="1">
      <c r="A218" s="19">
        <v>2013801</v>
      </c>
      <c r="B218" s="19" t="s">
        <v>69</v>
      </c>
      <c r="C218" s="20">
        <v>7413</v>
      </c>
    </row>
    <row r="219" spans="1:3" s="88" customFormat="1" ht="17.100000000000001" hidden="1" customHeight="1">
      <c r="A219" s="19">
        <v>2013802</v>
      </c>
      <c r="B219" s="19" t="s">
        <v>70</v>
      </c>
      <c r="C219" s="20">
        <v>0</v>
      </c>
    </row>
    <row r="220" spans="1:3" s="88" customFormat="1" ht="17.100000000000001" hidden="1" customHeight="1">
      <c r="A220" s="19">
        <v>2013803</v>
      </c>
      <c r="B220" s="19" t="s">
        <v>71</v>
      </c>
      <c r="C220" s="20">
        <v>0</v>
      </c>
    </row>
    <row r="221" spans="1:3" s="88" customFormat="1" ht="17.100000000000001" customHeight="1">
      <c r="A221" s="19">
        <v>2013804</v>
      </c>
      <c r="B221" s="19" t="s">
        <v>1503</v>
      </c>
      <c r="C221" s="20">
        <v>669</v>
      </c>
    </row>
    <row r="222" spans="1:3" s="88" customFormat="1" ht="17.100000000000001" customHeight="1">
      <c r="A222" s="19">
        <v>2013805</v>
      </c>
      <c r="B222" s="19" t="s">
        <v>1504</v>
      </c>
      <c r="C222" s="20">
        <v>196</v>
      </c>
    </row>
    <row r="223" spans="1:3" s="88" customFormat="1" ht="17.100000000000001" hidden="1" customHeight="1">
      <c r="A223" s="19">
        <v>2013808</v>
      </c>
      <c r="B223" s="19" t="s">
        <v>110</v>
      </c>
      <c r="C223" s="20">
        <v>0</v>
      </c>
    </row>
    <row r="224" spans="1:3" s="88" customFormat="1" ht="17.100000000000001" customHeight="1">
      <c r="A224" s="19">
        <v>2013810</v>
      </c>
      <c r="B224" s="19" t="s">
        <v>1505</v>
      </c>
      <c r="C224" s="20">
        <v>62</v>
      </c>
    </row>
    <row r="225" spans="1:3" s="88" customFormat="1" ht="17.100000000000001" hidden="1" customHeight="1">
      <c r="A225" s="19">
        <v>2013812</v>
      </c>
      <c r="B225" s="19" t="s">
        <v>182</v>
      </c>
      <c r="C225" s="20">
        <v>0</v>
      </c>
    </row>
    <row r="226" spans="1:3" s="88" customFormat="1" ht="17.100000000000001" hidden="1" customHeight="1">
      <c r="A226" s="19">
        <v>2013813</v>
      </c>
      <c r="B226" s="19" t="s">
        <v>183</v>
      </c>
      <c r="C226" s="20">
        <v>0</v>
      </c>
    </row>
    <row r="227" spans="1:3" s="88" customFormat="1" ht="17.100000000000001" hidden="1" customHeight="1">
      <c r="A227" s="19">
        <v>2013814</v>
      </c>
      <c r="B227" s="19" t="s">
        <v>184</v>
      </c>
      <c r="C227" s="20">
        <v>0</v>
      </c>
    </row>
    <row r="228" spans="1:3" s="88" customFormat="1" ht="17.100000000000001" hidden="1" customHeight="1">
      <c r="A228" s="19">
        <v>2013815</v>
      </c>
      <c r="B228" s="19" t="s">
        <v>1506</v>
      </c>
      <c r="C228" s="20">
        <v>0</v>
      </c>
    </row>
    <row r="229" spans="1:3" s="88" customFormat="1" ht="17.100000000000001" customHeight="1">
      <c r="A229" s="19">
        <v>2013816</v>
      </c>
      <c r="B229" s="19" t="s">
        <v>1507</v>
      </c>
      <c r="C229" s="20">
        <v>960</v>
      </c>
    </row>
    <row r="230" spans="1:3" s="88" customFormat="1" ht="17.100000000000001" hidden="1" customHeight="1">
      <c r="A230" s="19">
        <v>2013850</v>
      </c>
      <c r="B230" s="19" t="s">
        <v>78</v>
      </c>
      <c r="C230" s="20">
        <v>0</v>
      </c>
    </row>
    <row r="231" spans="1:3" s="88" customFormat="1" ht="17.100000000000001" customHeight="1">
      <c r="A231" s="19">
        <v>2013899</v>
      </c>
      <c r="B231" s="19" t="s">
        <v>185</v>
      </c>
      <c r="C231" s="20">
        <v>169</v>
      </c>
    </row>
    <row r="232" spans="1:3" s="88" customFormat="1" ht="17.100000000000001" customHeight="1">
      <c r="A232" s="19">
        <v>20199</v>
      </c>
      <c r="B232" s="22" t="s">
        <v>186</v>
      </c>
      <c r="C232" s="20">
        <f>SUM(C233:C234)</f>
        <v>164240</v>
      </c>
    </row>
    <row r="233" spans="1:3" s="88" customFormat="1" ht="17.100000000000001" hidden="1" customHeight="1">
      <c r="A233" s="19">
        <v>2019901</v>
      </c>
      <c r="B233" s="19" t="s">
        <v>187</v>
      </c>
      <c r="C233" s="20">
        <v>0</v>
      </c>
    </row>
    <row r="234" spans="1:3" s="88" customFormat="1" ht="17.100000000000001" customHeight="1">
      <c r="A234" s="19">
        <v>2019999</v>
      </c>
      <c r="B234" s="19" t="s">
        <v>188</v>
      </c>
      <c r="C234" s="20">
        <v>164240</v>
      </c>
    </row>
    <row r="235" spans="1:3" s="88" customFormat="1" ht="17.100000000000001" hidden="1" customHeight="1">
      <c r="A235" s="19">
        <v>202</v>
      </c>
      <c r="B235" s="22" t="s">
        <v>189</v>
      </c>
      <c r="C235" s="20">
        <f>SUM(C236,C243,C246,C249,C255,C260,C262,C267,C273)</f>
        <v>0</v>
      </c>
    </row>
    <row r="236" spans="1:3" s="88" customFormat="1" ht="17.100000000000001" hidden="1" customHeight="1">
      <c r="A236" s="19">
        <v>20201</v>
      </c>
      <c r="B236" s="22" t="s">
        <v>190</v>
      </c>
      <c r="C236" s="20">
        <f>SUM(C237:C242)</f>
        <v>0</v>
      </c>
    </row>
    <row r="237" spans="1:3" s="88" customFormat="1" ht="17.100000000000001" hidden="1" customHeight="1">
      <c r="A237" s="19">
        <v>2020101</v>
      </c>
      <c r="B237" s="19" t="s">
        <v>69</v>
      </c>
      <c r="C237" s="20">
        <v>0</v>
      </c>
    </row>
    <row r="238" spans="1:3" s="88" customFormat="1" ht="17.100000000000001" hidden="1" customHeight="1">
      <c r="A238" s="19">
        <v>2020102</v>
      </c>
      <c r="B238" s="19" t="s">
        <v>70</v>
      </c>
      <c r="C238" s="20">
        <v>0</v>
      </c>
    </row>
    <row r="239" spans="1:3" s="88" customFormat="1" ht="17.100000000000001" hidden="1" customHeight="1">
      <c r="A239" s="19">
        <v>2020103</v>
      </c>
      <c r="B239" s="19" t="s">
        <v>71</v>
      </c>
      <c r="C239" s="20">
        <v>0</v>
      </c>
    </row>
    <row r="240" spans="1:3" s="88" customFormat="1" ht="17.100000000000001" hidden="1" customHeight="1">
      <c r="A240" s="19">
        <v>2020104</v>
      </c>
      <c r="B240" s="19" t="s">
        <v>164</v>
      </c>
      <c r="C240" s="20">
        <v>0</v>
      </c>
    </row>
    <row r="241" spans="1:3" s="88" customFormat="1" ht="17.100000000000001" hidden="1" customHeight="1">
      <c r="A241" s="19">
        <v>2020150</v>
      </c>
      <c r="B241" s="19" t="s">
        <v>78</v>
      </c>
      <c r="C241" s="20">
        <v>0</v>
      </c>
    </row>
    <row r="242" spans="1:3" s="88" customFormat="1" ht="17.100000000000001" hidden="1" customHeight="1">
      <c r="A242" s="19">
        <v>2020199</v>
      </c>
      <c r="B242" s="19" t="s">
        <v>191</v>
      </c>
      <c r="C242" s="20">
        <v>0</v>
      </c>
    </row>
    <row r="243" spans="1:3" s="88" customFormat="1" ht="17.100000000000001" hidden="1" customHeight="1">
      <c r="A243" s="19">
        <v>20202</v>
      </c>
      <c r="B243" s="22" t="s">
        <v>192</v>
      </c>
      <c r="C243" s="20">
        <f>SUM(C244:C245)</f>
        <v>0</v>
      </c>
    </row>
    <row r="244" spans="1:3" s="88" customFormat="1" ht="17.100000000000001" hidden="1" customHeight="1">
      <c r="A244" s="19">
        <v>2020201</v>
      </c>
      <c r="B244" s="19" t="s">
        <v>193</v>
      </c>
      <c r="C244" s="20">
        <v>0</v>
      </c>
    </row>
    <row r="245" spans="1:3" s="88" customFormat="1" ht="17.100000000000001" hidden="1" customHeight="1">
      <c r="A245" s="19">
        <v>2020202</v>
      </c>
      <c r="B245" s="19" t="s">
        <v>194</v>
      </c>
      <c r="C245" s="20">
        <v>0</v>
      </c>
    </row>
    <row r="246" spans="1:3" s="88" customFormat="1" ht="17.100000000000001" hidden="1" customHeight="1">
      <c r="A246" s="19">
        <v>20203</v>
      </c>
      <c r="B246" s="22" t="s">
        <v>195</v>
      </c>
      <c r="C246" s="20">
        <f>SUM(C247:C248)</f>
        <v>0</v>
      </c>
    </row>
    <row r="247" spans="1:3" s="88" customFormat="1" ht="17.100000000000001" hidden="1" customHeight="1">
      <c r="A247" s="19">
        <v>2020304</v>
      </c>
      <c r="B247" s="19" t="s">
        <v>196</v>
      </c>
      <c r="C247" s="20">
        <v>0</v>
      </c>
    </row>
    <row r="248" spans="1:3" s="88" customFormat="1" ht="17.100000000000001" hidden="1" customHeight="1">
      <c r="A248" s="19">
        <v>2020306</v>
      </c>
      <c r="B248" s="19" t="s">
        <v>197</v>
      </c>
      <c r="C248" s="20">
        <v>0</v>
      </c>
    </row>
    <row r="249" spans="1:3" s="88" customFormat="1" ht="17.100000000000001" hidden="1" customHeight="1">
      <c r="A249" s="19">
        <v>20204</v>
      </c>
      <c r="B249" s="22" t="s">
        <v>198</v>
      </c>
      <c r="C249" s="20">
        <f>SUM(C250:C254)</f>
        <v>0</v>
      </c>
    </row>
    <row r="250" spans="1:3" s="88" customFormat="1" ht="17.100000000000001" hidden="1" customHeight="1">
      <c r="A250" s="19">
        <v>2020401</v>
      </c>
      <c r="B250" s="19" t="s">
        <v>199</v>
      </c>
      <c r="C250" s="20">
        <v>0</v>
      </c>
    </row>
    <row r="251" spans="1:3" s="88" customFormat="1" ht="17.100000000000001" hidden="1" customHeight="1">
      <c r="A251" s="19">
        <v>2020402</v>
      </c>
      <c r="B251" s="19" t="s">
        <v>200</v>
      </c>
      <c r="C251" s="20">
        <v>0</v>
      </c>
    </row>
    <row r="252" spans="1:3" s="88" customFormat="1" ht="17.100000000000001" hidden="1" customHeight="1">
      <c r="A252" s="19">
        <v>2020403</v>
      </c>
      <c r="B252" s="19" t="s">
        <v>201</v>
      </c>
      <c r="C252" s="20">
        <v>0</v>
      </c>
    </row>
    <row r="253" spans="1:3" s="88" customFormat="1" ht="17.100000000000001" hidden="1" customHeight="1">
      <c r="A253" s="19">
        <v>2020404</v>
      </c>
      <c r="B253" s="19" t="s">
        <v>202</v>
      </c>
      <c r="C253" s="20">
        <v>0</v>
      </c>
    </row>
    <row r="254" spans="1:3" s="88" customFormat="1" ht="17.100000000000001" hidden="1" customHeight="1">
      <c r="A254" s="19">
        <v>2020499</v>
      </c>
      <c r="B254" s="19" t="s">
        <v>203</v>
      </c>
      <c r="C254" s="20">
        <v>0</v>
      </c>
    </row>
    <row r="255" spans="1:3" s="88" customFormat="1" ht="17.100000000000001" hidden="1" customHeight="1">
      <c r="A255" s="19">
        <v>20205</v>
      </c>
      <c r="B255" s="22" t="s">
        <v>204</v>
      </c>
      <c r="C255" s="20">
        <f>SUM(C256:C259)</f>
        <v>0</v>
      </c>
    </row>
    <row r="256" spans="1:3" s="88" customFormat="1" ht="17.100000000000001" hidden="1" customHeight="1">
      <c r="A256" s="19">
        <v>2020503</v>
      </c>
      <c r="B256" s="19" t="s">
        <v>205</v>
      </c>
      <c r="C256" s="20">
        <v>0</v>
      </c>
    </row>
    <row r="257" spans="1:3" s="88" customFormat="1" ht="17.100000000000001" hidden="1" customHeight="1">
      <c r="A257" s="19">
        <v>2020504</v>
      </c>
      <c r="B257" s="19" t="s">
        <v>206</v>
      </c>
      <c r="C257" s="20">
        <v>0</v>
      </c>
    </row>
    <row r="258" spans="1:3" s="88" customFormat="1" ht="17.100000000000001" hidden="1" customHeight="1">
      <c r="A258" s="19">
        <v>2020505</v>
      </c>
      <c r="B258" s="19" t="s">
        <v>1508</v>
      </c>
      <c r="C258" s="20">
        <v>0</v>
      </c>
    </row>
    <row r="259" spans="1:3" s="88" customFormat="1" ht="17.100000000000001" hidden="1" customHeight="1">
      <c r="A259" s="19">
        <v>2020599</v>
      </c>
      <c r="B259" s="19" t="s">
        <v>207</v>
      </c>
      <c r="C259" s="20">
        <v>0</v>
      </c>
    </row>
    <row r="260" spans="1:3" s="88" customFormat="1" ht="17.100000000000001" hidden="1" customHeight="1">
      <c r="A260" s="19">
        <v>20206</v>
      </c>
      <c r="B260" s="22" t="s">
        <v>208</v>
      </c>
      <c r="C260" s="20">
        <f>C261</f>
        <v>0</v>
      </c>
    </row>
    <row r="261" spans="1:3" s="88" customFormat="1" ht="17.100000000000001" hidden="1" customHeight="1">
      <c r="A261" s="19">
        <v>2020601</v>
      </c>
      <c r="B261" s="19" t="s">
        <v>209</v>
      </c>
      <c r="C261" s="20">
        <v>0</v>
      </c>
    </row>
    <row r="262" spans="1:3" s="88" customFormat="1" ht="17.100000000000001" hidden="1" customHeight="1">
      <c r="A262" s="19">
        <v>20207</v>
      </c>
      <c r="B262" s="22" t="s">
        <v>210</v>
      </c>
      <c r="C262" s="20">
        <f>SUM(C263:C266)</f>
        <v>0</v>
      </c>
    </row>
    <row r="263" spans="1:3" s="88" customFormat="1" ht="17.100000000000001" hidden="1" customHeight="1">
      <c r="A263" s="19">
        <v>2020701</v>
      </c>
      <c r="B263" s="19" t="s">
        <v>211</v>
      </c>
      <c r="C263" s="20">
        <v>0</v>
      </c>
    </row>
    <row r="264" spans="1:3" s="88" customFormat="1" ht="17.100000000000001" hidden="1" customHeight="1">
      <c r="A264" s="19">
        <v>2020702</v>
      </c>
      <c r="B264" s="19" t="s">
        <v>212</v>
      </c>
      <c r="C264" s="20">
        <v>0</v>
      </c>
    </row>
    <row r="265" spans="1:3" s="88" customFormat="1" ht="17.100000000000001" hidden="1" customHeight="1">
      <c r="A265" s="19">
        <v>2020703</v>
      </c>
      <c r="B265" s="19" t="s">
        <v>213</v>
      </c>
      <c r="C265" s="20">
        <v>0</v>
      </c>
    </row>
    <row r="266" spans="1:3" s="88" customFormat="1" ht="17.100000000000001" hidden="1" customHeight="1">
      <c r="A266" s="19">
        <v>2020799</v>
      </c>
      <c r="B266" s="19" t="s">
        <v>214</v>
      </c>
      <c r="C266" s="20">
        <v>0</v>
      </c>
    </row>
    <row r="267" spans="1:3" s="88" customFormat="1" ht="17.100000000000001" hidden="1" customHeight="1">
      <c r="A267" s="19">
        <v>20208</v>
      </c>
      <c r="B267" s="22" t="s">
        <v>215</v>
      </c>
      <c r="C267" s="20">
        <f>SUM(C268:C272)</f>
        <v>0</v>
      </c>
    </row>
    <row r="268" spans="1:3" s="88" customFormat="1" ht="17.100000000000001" hidden="1" customHeight="1">
      <c r="A268" s="19">
        <v>2020801</v>
      </c>
      <c r="B268" s="19" t="s">
        <v>69</v>
      </c>
      <c r="C268" s="20">
        <v>0</v>
      </c>
    </row>
    <row r="269" spans="1:3" s="88" customFormat="1" ht="17.100000000000001" hidden="1" customHeight="1">
      <c r="A269" s="19">
        <v>2020802</v>
      </c>
      <c r="B269" s="19" t="s">
        <v>70</v>
      </c>
      <c r="C269" s="20">
        <v>0</v>
      </c>
    </row>
    <row r="270" spans="1:3" s="88" customFormat="1" ht="17.100000000000001" hidden="1" customHeight="1">
      <c r="A270" s="19">
        <v>2020803</v>
      </c>
      <c r="B270" s="19" t="s">
        <v>71</v>
      </c>
      <c r="C270" s="20">
        <v>0</v>
      </c>
    </row>
    <row r="271" spans="1:3" s="88" customFormat="1" ht="17.100000000000001" hidden="1" customHeight="1">
      <c r="A271" s="19">
        <v>2020850</v>
      </c>
      <c r="B271" s="19" t="s">
        <v>78</v>
      </c>
      <c r="C271" s="20">
        <v>0</v>
      </c>
    </row>
    <row r="272" spans="1:3" s="88" customFormat="1" ht="17.100000000000001" hidden="1" customHeight="1">
      <c r="A272" s="19">
        <v>2020899</v>
      </c>
      <c r="B272" s="19" t="s">
        <v>216</v>
      </c>
      <c r="C272" s="20">
        <v>0</v>
      </c>
    </row>
    <row r="273" spans="1:3" s="88" customFormat="1" ht="17.100000000000001" hidden="1" customHeight="1">
      <c r="A273" s="19">
        <v>20299</v>
      </c>
      <c r="B273" s="22" t="s">
        <v>217</v>
      </c>
      <c r="C273" s="20">
        <f>C274</f>
        <v>0</v>
      </c>
    </row>
    <row r="274" spans="1:3" s="88" customFormat="1" ht="17.100000000000001" hidden="1" customHeight="1">
      <c r="A274" s="19">
        <v>2029999</v>
      </c>
      <c r="B274" s="19" t="s">
        <v>218</v>
      </c>
      <c r="C274" s="20">
        <v>0</v>
      </c>
    </row>
    <row r="275" spans="1:3" s="88" customFormat="1" ht="17.100000000000001" customHeight="1">
      <c r="A275" s="19">
        <v>203</v>
      </c>
      <c r="B275" s="22" t="s">
        <v>219</v>
      </c>
      <c r="C275" s="20">
        <f>SUM(C276,C278,C280,C282,C292)</f>
        <v>441</v>
      </c>
    </row>
    <row r="276" spans="1:3" s="88" customFormat="1" ht="17.100000000000001" hidden="1" customHeight="1">
      <c r="A276" s="19">
        <v>20301</v>
      </c>
      <c r="B276" s="22" t="s">
        <v>220</v>
      </c>
      <c r="C276" s="20">
        <f>C277</f>
        <v>0</v>
      </c>
    </row>
    <row r="277" spans="1:3" s="88" customFormat="1" ht="17.100000000000001" hidden="1" customHeight="1">
      <c r="A277" s="19">
        <v>2030101</v>
      </c>
      <c r="B277" s="19" t="s">
        <v>221</v>
      </c>
      <c r="C277" s="20">
        <v>0</v>
      </c>
    </row>
    <row r="278" spans="1:3" s="88" customFormat="1" ht="17.100000000000001" hidden="1" customHeight="1">
      <c r="A278" s="19">
        <v>20304</v>
      </c>
      <c r="B278" s="22" t="s">
        <v>222</v>
      </c>
      <c r="C278" s="20">
        <f>C279</f>
        <v>0</v>
      </c>
    </row>
    <row r="279" spans="1:3" s="88" customFormat="1" ht="17.100000000000001" hidden="1" customHeight="1">
      <c r="A279" s="19">
        <v>2030401</v>
      </c>
      <c r="B279" s="19" t="s">
        <v>223</v>
      </c>
      <c r="C279" s="20">
        <v>0</v>
      </c>
    </row>
    <row r="280" spans="1:3" s="88" customFormat="1" ht="17.100000000000001" hidden="1" customHeight="1">
      <c r="A280" s="19">
        <v>20305</v>
      </c>
      <c r="B280" s="22" t="s">
        <v>224</v>
      </c>
      <c r="C280" s="20">
        <f>C281</f>
        <v>0</v>
      </c>
    </row>
    <row r="281" spans="1:3" s="88" customFormat="1" ht="17.100000000000001" hidden="1" customHeight="1">
      <c r="A281" s="19">
        <v>2030501</v>
      </c>
      <c r="B281" s="19" t="s">
        <v>225</v>
      </c>
      <c r="C281" s="20">
        <v>0</v>
      </c>
    </row>
    <row r="282" spans="1:3" s="88" customFormat="1" ht="17.100000000000001" customHeight="1">
      <c r="A282" s="19">
        <v>20306</v>
      </c>
      <c r="B282" s="22" t="s">
        <v>226</v>
      </c>
      <c r="C282" s="20">
        <f>SUM(C283:C291)</f>
        <v>171</v>
      </c>
    </row>
    <row r="283" spans="1:3" s="88" customFormat="1" ht="17.100000000000001" customHeight="1">
      <c r="A283" s="19">
        <v>2030601</v>
      </c>
      <c r="B283" s="19" t="s">
        <v>227</v>
      </c>
      <c r="C283" s="20">
        <v>160</v>
      </c>
    </row>
    <row r="284" spans="1:3" s="88" customFormat="1" ht="17.100000000000001" hidden="1" customHeight="1">
      <c r="A284" s="19">
        <v>2030602</v>
      </c>
      <c r="B284" s="19" t="s">
        <v>228</v>
      </c>
      <c r="C284" s="20">
        <v>0</v>
      </c>
    </row>
    <row r="285" spans="1:3" s="88" customFormat="1" ht="17.100000000000001" customHeight="1">
      <c r="A285" s="19">
        <v>2030603</v>
      </c>
      <c r="B285" s="19" t="s">
        <v>229</v>
      </c>
      <c r="C285" s="20">
        <v>1</v>
      </c>
    </row>
    <row r="286" spans="1:3" s="88" customFormat="1" ht="17.100000000000001" hidden="1" customHeight="1">
      <c r="A286" s="19">
        <v>2030604</v>
      </c>
      <c r="B286" s="19" t="s">
        <v>230</v>
      </c>
      <c r="C286" s="20">
        <v>0</v>
      </c>
    </row>
    <row r="287" spans="1:3" s="88" customFormat="1" ht="17.100000000000001" customHeight="1">
      <c r="A287" s="19">
        <v>2030605</v>
      </c>
      <c r="B287" s="19" t="s">
        <v>231</v>
      </c>
      <c r="C287" s="20">
        <v>10</v>
      </c>
    </row>
    <row r="288" spans="1:3" s="88" customFormat="1" ht="17.100000000000001" hidden="1" customHeight="1">
      <c r="A288" s="19">
        <v>2030606</v>
      </c>
      <c r="B288" s="19" t="s">
        <v>232</v>
      </c>
      <c r="C288" s="20">
        <v>0</v>
      </c>
    </row>
    <row r="289" spans="1:3" s="88" customFormat="1" ht="17.100000000000001" hidden="1" customHeight="1">
      <c r="A289" s="19">
        <v>2030607</v>
      </c>
      <c r="B289" s="19" t="s">
        <v>233</v>
      </c>
      <c r="C289" s="20">
        <v>0</v>
      </c>
    </row>
    <row r="290" spans="1:3" s="88" customFormat="1" ht="17.100000000000001" hidden="1" customHeight="1">
      <c r="A290" s="19">
        <v>2030608</v>
      </c>
      <c r="B290" s="19" t="s">
        <v>234</v>
      </c>
      <c r="C290" s="20">
        <v>0</v>
      </c>
    </row>
    <row r="291" spans="1:3" s="88" customFormat="1" ht="17.100000000000001" hidden="1" customHeight="1">
      <c r="A291" s="19">
        <v>2030699</v>
      </c>
      <c r="B291" s="19" t="s">
        <v>235</v>
      </c>
      <c r="C291" s="20">
        <v>0</v>
      </c>
    </row>
    <row r="292" spans="1:3" s="88" customFormat="1" ht="17.100000000000001" customHeight="1">
      <c r="A292" s="19">
        <v>20399</v>
      </c>
      <c r="B292" s="22" t="s">
        <v>236</v>
      </c>
      <c r="C292" s="20">
        <f>C293</f>
        <v>270</v>
      </c>
    </row>
    <row r="293" spans="1:3" s="88" customFormat="1" ht="17.100000000000001" customHeight="1">
      <c r="A293" s="19">
        <v>2039999</v>
      </c>
      <c r="B293" s="19" t="s">
        <v>237</v>
      </c>
      <c r="C293" s="20">
        <v>270</v>
      </c>
    </row>
    <row r="294" spans="1:3" s="88" customFormat="1" ht="17.100000000000001" customHeight="1">
      <c r="A294" s="19">
        <v>204</v>
      </c>
      <c r="B294" s="22" t="s">
        <v>238</v>
      </c>
      <c r="C294" s="20">
        <f>SUM(C295,C298,C309,C316,C324,C333,C347,C357,C367,C375,C381)</f>
        <v>19372</v>
      </c>
    </row>
    <row r="295" spans="1:3" s="88" customFormat="1" ht="17.100000000000001" customHeight="1">
      <c r="A295" s="19">
        <v>20401</v>
      </c>
      <c r="B295" s="22" t="s">
        <v>239</v>
      </c>
      <c r="C295" s="20">
        <f>SUM(C296:C297)</f>
        <v>13</v>
      </c>
    </row>
    <row r="296" spans="1:3" s="88" customFormat="1" ht="17.100000000000001" hidden="1" customHeight="1">
      <c r="A296" s="19">
        <v>2040101</v>
      </c>
      <c r="B296" s="19" t="s">
        <v>240</v>
      </c>
      <c r="C296" s="20">
        <v>0</v>
      </c>
    </row>
    <row r="297" spans="1:3" s="88" customFormat="1" ht="17.100000000000001" customHeight="1">
      <c r="A297" s="19">
        <v>2040199</v>
      </c>
      <c r="B297" s="19" t="s">
        <v>241</v>
      </c>
      <c r="C297" s="20">
        <v>13</v>
      </c>
    </row>
    <row r="298" spans="1:3" s="88" customFormat="1" ht="17.100000000000001" customHeight="1">
      <c r="A298" s="19">
        <v>20402</v>
      </c>
      <c r="B298" s="22" t="s">
        <v>242</v>
      </c>
      <c r="C298" s="20">
        <f>SUM(C299:C308)</f>
        <v>13498</v>
      </c>
    </row>
    <row r="299" spans="1:3" s="88" customFormat="1" ht="17.100000000000001" hidden="1" customHeight="1">
      <c r="A299" s="19">
        <v>2040201</v>
      </c>
      <c r="B299" s="19" t="s">
        <v>69</v>
      </c>
      <c r="C299" s="20">
        <v>0</v>
      </c>
    </row>
    <row r="300" spans="1:3" s="88" customFormat="1" ht="17.100000000000001" customHeight="1">
      <c r="A300" s="19">
        <v>2040202</v>
      </c>
      <c r="B300" s="19" t="s">
        <v>70</v>
      </c>
      <c r="C300" s="20">
        <v>6046</v>
      </c>
    </row>
    <row r="301" spans="1:3" s="88" customFormat="1" ht="17.100000000000001" hidden="1" customHeight="1">
      <c r="A301" s="19">
        <v>2040203</v>
      </c>
      <c r="B301" s="19" t="s">
        <v>71</v>
      </c>
      <c r="C301" s="20">
        <v>0</v>
      </c>
    </row>
    <row r="302" spans="1:3" s="88" customFormat="1" ht="17.100000000000001" customHeight="1">
      <c r="A302" s="19">
        <v>2040219</v>
      </c>
      <c r="B302" s="19" t="s">
        <v>110</v>
      </c>
      <c r="C302" s="20">
        <v>520</v>
      </c>
    </row>
    <row r="303" spans="1:3" s="88" customFormat="1" ht="17.100000000000001" customHeight="1">
      <c r="A303" s="19">
        <v>2040220</v>
      </c>
      <c r="B303" s="19" t="s">
        <v>243</v>
      </c>
      <c r="C303" s="20">
        <v>60</v>
      </c>
    </row>
    <row r="304" spans="1:3" s="88" customFormat="1" ht="17.100000000000001" customHeight="1">
      <c r="A304" s="19">
        <v>2040221</v>
      </c>
      <c r="B304" s="19" t="s">
        <v>244</v>
      </c>
      <c r="C304" s="20">
        <v>6866</v>
      </c>
    </row>
    <row r="305" spans="1:3" s="88" customFormat="1" ht="17.100000000000001" hidden="1" customHeight="1">
      <c r="A305" s="19">
        <v>2040222</v>
      </c>
      <c r="B305" s="19" t="s">
        <v>1509</v>
      </c>
      <c r="C305" s="20">
        <v>0</v>
      </c>
    </row>
    <row r="306" spans="1:3" s="88" customFormat="1" ht="17.100000000000001" hidden="1" customHeight="1">
      <c r="A306" s="19">
        <v>2040223</v>
      </c>
      <c r="B306" s="19" t="s">
        <v>1510</v>
      </c>
      <c r="C306" s="20">
        <v>0</v>
      </c>
    </row>
    <row r="307" spans="1:3" s="88" customFormat="1" ht="17.100000000000001" hidden="1" customHeight="1">
      <c r="A307" s="19">
        <v>2040250</v>
      </c>
      <c r="B307" s="19" t="s">
        <v>78</v>
      </c>
      <c r="C307" s="20">
        <v>0</v>
      </c>
    </row>
    <row r="308" spans="1:3" s="88" customFormat="1" ht="17.100000000000001" customHeight="1">
      <c r="A308" s="19">
        <v>2040299</v>
      </c>
      <c r="B308" s="19" t="s">
        <v>245</v>
      </c>
      <c r="C308" s="20">
        <v>6</v>
      </c>
    </row>
    <row r="309" spans="1:3" s="88" customFormat="1" ht="17.100000000000001" hidden="1" customHeight="1">
      <c r="A309" s="19">
        <v>20403</v>
      </c>
      <c r="B309" s="22" t="s">
        <v>246</v>
      </c>
      <c r="C309" s="20">
        <f>SUM(C310:C315)</f>
        <v>0</v>
      </c>
    </row>
    <row r="310" spans="1:3" s="88" customFormat="1" ht="17.100000000000001" hidden="1" customHeight="1">
      <c r="A310" s="19">
        <v>2040301</v>
      </c>
      <c r="B310" s="19" t="s">
        <v>69</v>
      </c>
      <c r="C310" s="20">
        <v>0</v>
      </c>
    </row>
    <row r="311" spans="1:3" s="88" customFormat="1" ht="17.100000000000001" hidden="1" customHeight="1">
      <c r="A311" s="19">
        <v>2040302</v>
      </c>
      <c r="B311" s="19" t="s">
        <v>70</v>
      </c>
      <c r="C311" s="20">
        <v>0</v>
      </c>
    </row>
    <row r="312" spans="1:3" s="88" customFormat="1" ht="17.100000000000001" hidden="1" customHeight="1">
      <c r="A312" s="19">
        <v>2040303</v>
      </c>
      <c r="B312" s="19" t="s">
        <v>71</v>
      </c>
      <c r="C312" s="20">
        <v>0</v>
      </c>
    </row>
    <row r="313" spans="1:3" s="88" customFormat="1" ht="17.100000000000001" hidden="1" customHeight="1">
      <c r="A313" s="19">
        <v>2040304</v>
      </c>
      <c r="B313" s="19" t="s">
        <v>247</v>
      </c>
      <c r="C313" s="20">
        <v>0</v>
      </c>
    </row>
    <row r="314" spans="1:3" s="88" customFormat="1" ht="17.100000000000001" hidden="1" customHeight="1">
      <c r="A314" s="19">
        <v>2040350</v>
      </c>
      <c r="B314" s="19" t="s">
        <v>78</v>
      </c>
      <c r="C314" s="20">
        <v>0</v>
      </c>
    </row>
    <row r="315" spans="1:3" s="88" customFormat="1" ht="17.100000000000001" hidden="1" customHeight="1">
      <c r="A315" s="19">
        <v>2040399</v>
      </c>
      <c r="B315" s="19" t="s">
        <v>248</v>
      </c>
      <c r="C315" s="20">
        <v>0</v>
      </c>
    </row>
    <row r="316" spans="1:3" s="88" customFormat="1" ht="17.100000000000001" customHeight="1">
      <c r="A316" s="19">
        <v>20404</v>
      </c>
      <c r="B316" s="22" t="s">
        <v>249</v>
      </c>
      <c r="C316" s="20">
        <f>SUM(C317:C323)</f>
        <v>1171</v>
      </c>
    </row>
    <row r="317" spans="1:3" s="88" customFormat="1" ht="17.100000000000001" customHeight="1">
      <c r="A317" s="19">
        <v>2040401</v>
      </c>
      <c r="B317" s="19" t="s">
        <v>69</v>
      </c>
      <c r="C317" s="20">
        <v>1141</v>
      </c>
    </row>
    <row r="318" spans="1:3" s="88" customFormat="1" ht="17.100000000000001" customHeight="1">
      <c r="A318" s="19">
        <v>2040402</v>
      </c>
      <c r="B318" s="19" t="s">
        <v>70</v>
      </c>
      <c r="C318" s="20">
        <v>30</v>
      </c>
    </row>
    <row r="319" spans="1:3" s="88" customFormat="1" ht="17.100000000000001" hidden="1" customHeight="1">
      <c r="A319" s="19">
        <v>2040403</v>
      </c>
      <c r="B319" s="19" t="s">
        <v>71</v>
      </c>
      <c r="C319" s="20">
        <v>0</v>
      </c>
    </row>
    <row r="320" spans="1:3" s="88" customFormat="1" ht="17.100000000000001" hidden="1" customHeight="1">
      <c r="A320" s="19">
        <v>2040409</v>
      </c>
      <c r="B320" s="19" t="s">
        <v>250</v>
      </c>
      <c r="C320" s="20">
        <v>0</v>
      </c>
    </row>
    <row r="321" spans="1:3" s="88" customFormat="1" ht="17.100000000000001" hidden="1" customHeight="1">
      <c r="A321" s="19">
        <v>2040410</v>
      </c>
      <c r="B321" s="19" t="s">
        <v>251</v>
      </c>
      <c r="C321" s="20">
        <v>0</v>
      </c>
    </row>
    <row r="322" spans="1:3" s="88" customFormat="1" ht="17.100000000000001" hidden="1" customHeight="1">
      <c r="A322" s="19">
        <v>2040450</v>
      </c>
      <c r="B322" s="19" t="s">
        <v>78</v>
      </c>
      <c r="C322" s="20">
        <v>0</v>
      </c>
    </row>
    <row r="323" spans="1:3" s="88" customFormat="1" ht="17.100000000000001" hidden="1" customHeight="1">
      <c r="A323" s="19">
        <v>2040499</v>
      </c>
      <c r="B323" s="19" t="s">
        <v>252</v>
      </c>
      <c r="C323" s="20">
        <v>0</v>
      </c>
    </row>
    <row r="324" spans="1:3" s="88" customFormat="1" ht="17.100000000000001" customHeight="1">
      <c r="A324" s="19">
        <v>20405</v>
      </c>
      <c r="B324" s="22" t="s">
        <v>253</v>
      </c>
      <c r="C324" s="20">
        <f>SUM(C325:C332)</f>
        <v>2519</v>
      </c>
    </row>
    <row r="325" spans="1:3" s="88" customFormat="1" ht="17.100000000000001" customHeight="1">
      <c r="A325" s="19">
        <v>2040501</v>
      </c>
      <c r="B325" s="19" t="s">
        <v>69</v>
      </c>
      <c r="C325" s="20">
        <v>2519</v>
      </c>
    </row>
    <row r="326" spans="1:3" s="88" customFormat="1" ht="17.100000000000001" hidden="1" customHeight="1">
      <c r="A326" s="19">
        <v>2040502</v>
      </c>
      <c r="B326" s="19" t="s">
        <v>70</v>
      </c>
      <c r="C326" s="20">
        <v>0</v>
      </c>
    </row>
    <row r="327" spans="1:3" s="88" customFormat="1" ht="17.100000000000001" hidden="1" customHeight="1">
      <c r="A327" s="19">
        <v>2040503</v>
      </c>
      <c r="B327" s="19" t="s">
        <v>71</v>
      </c>
      <c r="C327" s="20">
        <v>0</v>
      </c>
    </row>
    <row r="328" spans="1:3" s="88" customFormat="1" ht="17.100000000000001" hidden="1" customHeight="1">
      <c r="A328" s="19">
        <v>2040504</v>
      </c>
      <c r="B328" s="19" t="s">
        <v>254</v>
      </c>
      <c r="C328" s="20">
        <v>0</v>
      </c>
    </row>
    <row r="329" spans="1:3" s="88" customFormat="1" ht="17.100000000000001" hidden="1" customHeight="1">
      <c r="A329" s="19">
        <v>2040505</v>
      </c>
      <c r="B329" s="19" t="s">
        <v>255</v>
      </c>
      <c r="C329" s="20">
        <v>0</v>
      </c>
    </row>
    <row r="330" spans="1:3" s="88" customFormat="1" ht="17.100000000000001" hidden="1" customHeight="1">
      <c r="A330" s="19">
        <v>2040506</v>
      </c>
      <c r="B330" s="19" t="s">
        <v>256</v>
      </c>
      <c r="C330" s="20">
        <v>0</v>
      </c>
    </row>
    <row r="331" spans="1:3" s="88" customFormat="1" ht="17.100000000000001" hidden="1" customHeight="1">
      <c r="A331" s="19">
        <v>2040550</v>
      </c>
      <c r="B331" s="19" t="s">
        <v>78</v>
      </c>
      <c r="C331" s="20">
        <v>0</v>
      </c>
    </row>
    <row r="332" spans="1:3" s="88" customFormat="1" ht="17.100000000000001" hidden="1" customHeight="1">
      <c r="A332" s="19">
        <v>2040599</v>
      </c>
      <c r="B332" s="19" t="s">
        <v>257</v>
      </c>
      <c r="C332" s="20">
        <v>0</v>
      </c>
    </row>
    <row r="333" spans="1:3" s="88" customFormat="1" ht="17.100000000000001" customHeight="1">
      <c r="A333" s="19">
        <v>20406</v>
      </c>
      <c r="B333" s="22" t="s">
        <v>258</v>
      </c>
      <c r="C333" s="20">
        <f>SUM(C334:C346)</f>
        <v>2094</v>
      </c>
    </row>
    <row r="334" spans="1:3" s="88" customFormat="1" ht="17.100000000000001" customHeight="1">
      <c r="A334" s="19">
        <v>2040601</v>
      </c>
      <c r="B334" s="19" t="s">
        <v>69</v>
      </c>
      <c r="C334" s="20">
        <v>1749</v>
      </c>
    </row>
    <row r="335" spans="1:3" s="88" customFormat="1" ht="17.100000000000001" customHeight="1">
      <c r="A335" s="19">
        <v>2040602</v>
      </c>
      <c r="B335" s="19" t="s">
        <v>70</v>
      </c>
      <c r="C335" s="20">
        <v>341</v>
      </c>
    </row>
    <row r="336" spans="1:3" s="88" customFormat="1" ht="17.100000000000001" hidden="1" customHeight="1">
      <c r="A336" s="19">
        <v>2040603</v>
      </c>
      <c r="B336" s="19" t="s">
        <v>71</v>
      </c>
      <c r="C336" s="20">
        <v>0</v>
      </c>
    </row>
    <row r="337" spans="1:3" s="88" customFormat="1" ht="17.100000000000001" hidden="1" customHeight="1">
      <c r="A337" s="19">
        <v>2040604</v>
      </c>
      <c r="B337" s="19" t="s">
        <v>259</v>
      </c>
      <c r="C337" s="20">
        <v>0</v>
      </c>
    </row>
    <row r="338" spans="1:3" s="88" customFormat="1" ht="17.100000000000001" hidden="1" customHeight="1">
      <c r="A338" s="19">
        <v>2040605</v>
      </c>
      <c r="B338" s="19" t="s">
        <v>260</v>
      </c>
      <c r="C338" s="20">
        <v>0</v>
      </c>
    </row>
    <row r="339" spans="1:3" s="88" customFormat="1" ht="17.100000000000001" hidden="1" customHeight="1">
      <c r="A339" s="19">
        <v>2040606</v>
      </c>
      <c r="B339" s="19" t="s">
        <v>1721</v>
      </c>
      <c r="C339" s="20">
        <v>0</v>
      </c>
    </row>
    <row r="340" spans="1:3" s="88" customFormat="1" ht="17.100000000000001" customHeight="1">
      <c r="A340" s="19">
        <v>2040607</v>
      </c>
      <c r="B340" s="19" t="s">
        <v>1722</v>
      </c>
      <c r="C340" s="20">
        <v>4</v>
      </c>
    </row>
    <row r="341" spans="1:3" s="88" customFormat="1" ht="17.100000000000001" hidden="1" customHeight="1">
      <c r="A341" s="19">
        <v>2040608</v>
      </c>
      <c r="B341" s="19" t="s">
        <v>261</v>
      </c>
      <c r="C341" s="20">
        <v>0</v>
      </c>
    </row>
    <row r="342" spans="1:3" s="88" customFormat="1" ht="17.100000000000001" hidden="1" customHeight="1">
      <c r="A342" s="19">
        <v>2040610</v>
      </c>
      <c r="B342" s="19" t="s">
        <v>262</v>
      </c>
      <c r="C342" s="20">
        <v>0</v>
      </c>
    </row>
    <row r="343" spans="1:3" s="88" customFormat="1" ht="17.100000000000001" hidden="1" customHeight="1">
      <c r="A343" s="19">
        <v>2040612</v>
      </c>
      <c r="B343" s="19" t="s">
        <v>263</v>
      </c>
      <c r="C343" s="20">
        <v>0</v>
      </c>
    </row>
    <row r="344" spans="1:3" s="88" customFormat="1" ht="17.100000000000001" hidden="1" customHeight="1">
      <c r="A344" s="19">
        <v>2040613</v>
      </c>
      <c r="B344" s="19" t="s">
        <v>110</v>
      </c>
      <c r="C344" s="20">
        <v>0</v>
      </c>
    </row>
    <row r="345" spans="1:3" s="88" customFormat="1" ht="17.100000000000001" hidden="1" customHeight="1">
      <c r="A345" s="19">
        <v>2040650</v>
      </c>
      <c r="B345" s="19" t="s">
        <v>78</v>
      </c>
      <c r="C345" s="20">
        <v>0</v>
      </c>
    </row>
    <row r="346" spans="1:3" s="88" customFormat="1" ht="17.100000000000001" hidden="1" customHeight="1">
      <c r="A346" s="19">
        <v>2040699</v>
      </c>
      <c r="B346" s="19" t="s">
        <v>264</v>
      </c>
      <c r="C346" s="20">
        <v>0</v>
      </c>
    </row>
    <row r="347" spans="1:3" s="88" customFormat="1" ht="17.100000000000001" hidden="1" customHeight="1">
      <c r="A347" s="19">
        <v>20407</v>
      </c>
      <c r="B347" s="22" t="s">
        <v>265</v>
      </c>
      <c r="C347" s="20">
        <f>SUM(C348:C356)</f>
        <v>0</v>
      </c>
    </row>
    <row r="348" spans="1:3" s="88" customFormat="1" ht="17.100000000000001" hidden="1" customHeight="1">
      <c r="A348" s="19">
        <v>2040701</v>
      </c>
      <c r="B348" s="19" t="s">
        <v>69</v>
      </c>
      <c r="C348" s="20">
        <v>0</v>
      </c>
    </row>
    <row r="349" spans="1:3" s="88" customFormat="1" ht="17.100000000000001" hidden="1" customHeight="1">
      <c r="A349" s="19">
        <v>2040702</v>
      </c>
      <c r="B349" s="19" t="s">
        <v>70</v>
      </c>
      <c r="C349" s="20">
        <v>0</v>
      </c>
    </row>
    <row r="350" spans="1:3" s="88" customFormat="1" ht="17.100000000000001" hidden="1" customHeight="1">
      <c r="A350" s="19">
        <v>2040703</v>
      </c>
      <c r="B350" s="19" t="s">
        <v>71</v>
      </c>
      <c r="C350" s="20">
        <v>0</v>
      </c>
    </row>
    <row r="351" spans="1:3" s="88" customFormat="1" ht="17.100000000000001" hidden="1" customHeight="1">
      <c r="A351" s="19">
        <v>2040704</v>
      </c>
      <c r="B351" s="19" t="s">
        <v>266</v>
      </c>
      <c r="C351" s="20">
        <v>0</v>
      </c>
    </row>
    <row r="352" spans="1:3" s="88" customFormat="1" ht="17.100000000000001" hidden="1" customHeight="1">
      <c r="A352" s="19">
        <v>2040705</v>
      </c>
      <c r="B352" s="19" t="s">
        <v>267</v>
      </c>
      <c r="C352" s="20">
        <v>0</v>
      </c>
    </row>
    <row r="353" spans="1:3" s="88" customFormat="1" ht="17.100000000000001" hidden="1" customHeight="1">
      <c r="A353" s="19">
        <v>2040706</v>
      </c>
      <c r="B353" s="19" t="s">
        <v>268</v>
      </c>
      <c r="C353" s="20">
        <v>0</v>
      </c>
    </row>
    <row r="354" spans="1:3" s="88" customFormat="1" ht="17.100000000000001" hidden="1" customHeight="1">
      <c r="A354" s="19">
        <v>2040707</v>
      </c>
      <c r="B354" s="19" t="s">
        <v>110</v>
      </c>
      <c r="C354" s="20">
        <v>0</v>
      </c>
    </row>
    <row r="355" spans="1:3" s="88" customFormat="1" ht="17.100000000000001" hidden="1" customHeight="1">
      <c r="A355" s="19">
        <v>2040750</v>
      </c>
      <c r="B355" s="19" t="s">
        <v>78</v>
      </c>
      <c r="C355" s="20">
        <v>0</v>
      </c>
    </row>
    <row r="356" spans="1:3" s="88" customFormat="1" ht="17.100000000000001" hidden="1" customHeight="1">
      <c r="A356" s="19">
        <v>2040799</v>
      </c>
      <c r="B356" s="19" t="s">
        <v>269</v>
      </c>
      <c r="C356" s="20">
        <v>0</v>
      </c>
    </row>
    <row r="357" spans="1:3" s="88" customFormat="1" ht="17.100000000000001" hidden="1" customHeight="1">
      <c r="A357" s="19">
        <v>20408</v>
      </c>
      <c r="B357" s="22" t="s">
        <v>270</v>
      </c>
      <c r="C357" s="20">
        <f>SUM(C358:C366)</f>
        <v>0</v>
      </c>
    </row>
    <row r="358" spans="1:3" s="88" customFormat="1" ht="17.100000000000001" hidden="1" customHeight="1">
      <c r="A358" s="19">
        <v>2040801</v>
      </c>
      <c r="B358" s="19" t="s">
        <v>69</v>
      </c>
      <c r="C358" s="20">
        <v>0</v>
      </c>
    </row>
    <row r="359" spans="1:3" s="88" customFormat="1" ht="17.100000000000001" hidden="1" customHeight="1">
      <c r="A359" s="19">
        <v>2040802</v>
      </c>
      <c r="B359" s="19" t="s">
        <v>70</v>
      </c>
      <c r="C359" s="20">
        <v>0</v>
      </c>
    </row>
    <row r="360" spans="1:3" s="88" customFormat="1" ht="17.100000000000001" hidden="1" customHeight="1">
      <c r="A360" s="19">
        <v>2040803</v>
      </c>
      <c r="B360" s="19" t="s">
        <v>71</v>
      </c>
      <c r="C360" s="20">
        <v>0</v>
      </c>
    </row>
    <row r="361" spans="1:3" s="88" customFormat="1" ht="17.100000000000001" hidden="1" customHeight="1">
      <c r="A361" s="19">
        <v>2040804</v>
      </c>
      <c r="B361" s="19" t="s">
        <v>271</v>
      </c>
      <c r="C361" s="20">
        <v>0</v>
      </c>
    </row>
    <row r="362" spans="1:3" s="88" customFormat="1" ht="17.100000000000001" hidden="1" customHeight="1">
      <c r="A362" s="19">
        <v>2040805</v>
      </c>
      <c r="B362" s="19" t="s">
        <v>272</v>
      </c>
      <c r="C362" s="20">
        <v>0</v>
      </c>
    </row>
    <row r="363" spans="1:3" s="88" customFormat="1" ht="17.100000000000001" hidden="1" customHeight="1">
      <c r="A363" s="19">
        <v>2040806</v>
      </c>
      <c r="B363" s="19" t="s">
        <v>273</v>
      </c>
      <c r="C363" s="20">
        <v>0</v>
      </c>
    </row>
    <row r="364" spans="1:3" s="88" customFormat="1" ht="17.100000000000001" hidden="1" customHeight="1">
      <c r="A364" s="19">
        <v>2040807</v>
      </c>
      <c r="B364" s="19" t="s">
        <v>110</v>
      </c>
      <c r="C364" s="20">
        <v>0</v>
      </c>
    </row>
    <row r="365" spans="1:3" s="88" customFormat="1" ht="17.100000000000001" hidden="1" customHeight="1">
      <c r="A365" s="19">
        <v>2040850</v>
      </c>
      <c r="B365" s="19" t="s">
        <v>78</v>
      </c>
      <c r="C365" s="20">
        <v>0</v>
      </c>
    </row>
    <row r="366" spans="1:3" s="88" customFormat="1" ht="17.100000000000001" hidden="1" customHeight="1">
      <c r="A366" s="19">
        <v>2040899</v>
      </c>
      <c r="B366" s="19" t="s">
        <v>274</v>
      </c>
      <c r="C366" s="20">
        <v>0</v>
      </c>
    </row>
    <row r="367" spans="1:3" s="88" customFormat="1" ht="17.100000000000001" hidden="1" customHeight="1">
      <c r="A367" s="19">
        <v>20409</v>
      </c>
      <c r="B367" s="22" t="s">
        <v>275</v>
      </c>
      <c r="C367" s="20">
        <f>SUM(C368:C374)</f>
        <v>0</v>
      </c>
    </row>
    <row r="368" spans="1:3" s="88" customFormat="1" ht="17.100000000000001" hidden="1" customHeight="1">
      <c r="A368" s="19">
        <v>2040901</v>
      </c>
      <c r="B368" s="19" t="s">
        <v>69</v>
      </c>
      <c r="C368" s="20">
        <v>0</v>
      </c>
    </row>
    <row r="369" spans="1:3" s="88" customFormat="1" ht="17.100000000000001" hidden="1" customHeight="1">
      <c r="A369" s="19">
        <v>2040902</v>
      </c>
      <c r="B369" s="19" t="s">
        <v>70</v>
      </c>
      <c r="C369" s="20">
        <v>0</v>
      </c>
    </row>
    <row r="370" spans="1:3" s="88" customFormat="1" ht="17.100000000000001" hidden="1" customHeight="1">
      <c r="A370" s="19">
        <v>2040903</v>
      </c>
      <c r="B370" s="19" t="s">
        <v>71</v>
      </c>
      <c r="C370" s="20">
        <v>0</v>
      </c>
    </row>
    <row r="371" spans="1:3" s="88" customFormat="1" ht="17.100000000000001" hidden="1" customHeight="1">
      <c r="A371" s="19">
        <v>2040904</v>
      </c>
      <c r="B371" s="19" t="s">
        <v>276</v>
      </c>
      <c r="C371" s="20">
        <v>0</v>
      </c>
    </row>
    <row r="372" spans="1:3" s="88" customFormat="1" ht="17.100000000000001" hidden="1" customHeight="1">
      <c r="A372" s="19">
        <v>2040905</v>
      </c>
      <c r="B372" s="19" t="s">
        <v>277</v>
      </c>
      <c r="C372" s="20">
        <v>0</v>
      </c>
    </row>
    <row r="373" spans="1:3" s="88" customFormat="1" ht="17.100000000000001" hidden="1" customHeight="1">
      <c r="A373" s="19">
        <v>2040950</v>
      </c>
      <c r="B373" s="19" t="s">
        <v>78</v>
      </c>
      <c r="C373" s="20">
        <v>0</v>
      </c>
    </row>
    <row r="374" spans="1:3" s="88" customFormat="1" ht="17.100000000000001" hidden="1" customHeight="1">
      <c r="A374" s="19">
        <v>2040999</v>
      </c>
      <c r="B374" s="19" t="s">
        <v>278</v>
      </c>
      <c r="C374" s="20">
        <v>0</v>
      </c>
    </row>
    <row r="375" spans="1:3" s="88" customFormat="1" ht="17.100000000000001" hidden="1" customHeight="1">
      <c r="A375" s="19">
        <v>20410</v>
      </c>
      <c r="B375" s="22" t="s">
        <v>279</v>
      </c>
      <c r="C375" s="20">
        <f>SUM(C376:C380)</f>
        <v>0</v>
      </c>
    </row>
    <row r="376" spans="1:3" s="88" customFormat="1" ht="17.100000000000001" hidden="1" customHeight="1">
      <c r="A376" s="19">
        <v>2041001</v>
      </c>
      <c r="B376" s="19" t="s">
        <v>69</v>
      </c>
      <c r="C376" s="20">
        <v>0</v>
      </c>
    </row>
    <row r="377" spans="1:3" s="88" customFormat="1" ht="17.100000000000001" hidden="1" customHeight="1">
      <c r="A377" s="19">
        <v>2041002</v>
      </c>
      <c r="B377" s="19" t="s">
        <v>70</v>
      </c>
      <c r="C377" s="20">
        <v>0</v>
      </c>
    </row>
    <row r="378" spans="1:3" s="88" customFormat="1" ht="17.100000000000001" hidden="1" customHeight="1">
      <c r="A378" s="19">
        <v>2041006</v>
      </c>
      <c r="B378" s="19" t="s">
        <v>110</v>
      </c>
      <c r="C378" s="20">
        <v>0</v>
      </c>
    </row>
    <row r="379" spans="1:3" s="88" customFormat="1" ht="17.100000000000001" hidden="1" customHeight="1">
      <c r="A379" s="19">
        <v>2041007</v>
      </c>
      <c r="B379" s="19" t="s">
        <v>280</v>
      </c>
      <c r="C379" s="20">
        <v>0</v>
      </c>
    </row>
    <row r="380" spans="1:3" s="88" customFormat="1" ht="17.100000000000001" hidden="1" customHeight="1">
      <c r="A380" s="19">
        <v>2041099</v>
      </c>
      <c r="B380" s="19" t="s">
        <v>281</v>
      </c>
      <c r="C380" s="20">
        <v>0</v>
      </c>
    </row>
    <row r="381" spans="1:3" s="88" customFormat="1" ht="17.100000000000001" customHeight="1">
      <c r="A381" s="19">
        <v>20499</v>
      </c>
      <c r="B381" s="22" t="s">
        <v>282</v>
      </c>
      <c r="C381" s="20">
        <f>SUM(C382:C383)</f>
        <v>77</v>
      </c>
    </row>
    <row r="382" spans="1:3" s="88" customFormat="1" ht="17.100000000000001" hidden="1" customHeight="1">
      <c r="A382" s="19">
        <v>2049902</v>
      </c>
      <c r="B382" s="19" t="s">
        <v>1723</v>
      </c>
      <c r="C382" s="20">
        <v>0</v>
      </c>
    </row>
    <row r="383" spans="1:3" s="88" customFormat="1" ht="17.100000000000001" customHeight="1">
      <c r="A383" s="19">
        <v>2049999</v>
      </c>
      <c r="B383" s="19" t="s">
        <v>283</v>
      </c>
      <c r="C383" s="20">
        <v>77</v>
      </c>
    </row>
    <row r="384" spans="1:3" s="88" customFormat="1" ht="17.100000000000001" customHeight="1">
      <c r="A384" s="19">
        <v>205</v>
      </c>
      <c r="B384" s="22" t="s">
        <v>26</v>
      </c>
      <c r="C384" s="20">
        <f>SUM(C385,C390,C397,C403,C409,C413,C417,C421,C427,C434)</f>
        <v>197687</v>
      </c>
    </row>
    <row r="385" spans="1:3" s="88" customFormat="1" ht="17.100000000000001" customHeight="1">
      <c r="A385" s="19">
        <v>20501</v>
      </c>
      <c r="B385" s="22" t="s">
        <v>284</v>
      </c>
      <c r="C385" s="20">
        <f>SUM(C386:C389)</f>
        <v>7616</v>
      </c>
    </row>
    <row r="386" spans="1:3" s="88" customFormat="1" ht="17.100000000000001" customHeight="1">
      <c r="A386" s="19">
        <v>2050101</v>
      </c>
      <c r="B386" s="19" t="s">
        <v>69</v>
      </c>
      <c r="C386" s="20">
        <v>867</v>
      </c>
    </row>
    <row r="387" spans="1:3" s="88" customFormat="1" ht="17.100000000000001" customHeight="1">
      <c r="A387" s="19">
        <v>2050102</v>
      </c>
      <c r="B387" s="19" t="s">
        <v>70</v>
      </c>
      <c r="C387" s="20">
        <v>3889</v>
      </c>
    </row>
    <row r="388" spans="1:3" s="88" customFormat="1" ht="17.100000000000001" hidden="1" customHeight="1">
      <c r="A388" s="19">
        <v>2050103</v>
      </c>
      <c r="B388" s="19" t="s">
        <v>71</v>
      </c>
      <c r="C388" s="20">
        <v>0</v>
      </c>
    </row>
    <row r="389" spans="1:3" s="88" customFormat="1" ht="17.100000000000001" customHeight="1">
      <c r="A389" s="19">
        <v>2050199</v>
      </c>
      <c r="B389" s="19" t="s">
        <v>285</v>
      </c>
      <c r="C389" s="20">
        <v>2860</v>
      </c>
    </row>
    <row r="390" spans="1:3" s="88" customFormat="1" ht="17.100000000000001" customHeight="1">
      <c r="A390" s="19">
        <v>20502</v>
      </c>
      <c r="B390" s="22" t="s">
        <v>286</v>
      </c>
      <c r="C390" s="20">
        <f>SUM(C391:C396)</f>
        <v>175312</v>
      </c>
    </row>
    <row r="391" spans="1:3" s="88" customFormat="1" ht="17.100000000000001" customHeight="1">
      <c r="A391" s="19">
        <v>2050201</v>
      </c>
      <c r="B391" s="19" t="s">
        <v>287</v>
      </c>
      <c r="C391" s="20">
        <v>13150</v>
      </c>
    </row>
    <row r="392" spans="1:3" s="88" customFormat="1" ht="17.100000000000001" customHeight="1">
      <c r="A392" s="19">
        <v>2050202</v>
      </c>
      <c r="B392" s="19" t="s">
        <v>288</v>
      </c>
      <c r="C392" s="20">
        <v>112596</v>
      </c>
    </row>
    <row r="393" spans="1:3" s="88" customFormat="1" ht="17.100000000000001" customHeight="1">
      <c r="A393" s="19">
        <v>2050203</v>
      </c>
      <c r="B393" s="19" t="s">
        <v>289</v>
      </c>
      <c r="C393" s="20">
        <v>39998</v>
      </c>
    </row>
    <row r="394" spans="1:3" s="88" customFormat="1" ht="17.100000000000001" customHeight="1">
      <c r="A394" s="19">
        <v>2050204</v>
      </c>
      <c r="B394" s="19" t="s">
        <v>290</v>
      </c>
      <c r="C394" s="20">
        <v>5036</v>
      </c>
    </row>
    <row r="395" spans="1:3" s="88" customFormat="1" ht="17.100000000000001" hidden="1" customHeight="1">
      <c r="A395" s="19">
        <v>2050205</v>
      </c>
      <c r="B395" s="19" t="s">
        <v>291</v>
      </c>
      <c r="C395" s="20">
        <v>0</v>
      </c>
    </row>
    <row r="396" spans="1:3" s="88" customFormat="1" ht="17.100000000000001" customHeight="1">
      <c r="A396" s="19">
        <v>2050299</v>
      </c>
      <c r="B396" s="19" t="s">
        <v>292</v>
      </c>
      <c r="C396" s="20">
        <v>4532</v>
      </c>
    </row>
    <row r="397" spans="1:3" s="88" customFormat="1" ht="17.100000000000001" hidden="1" customHeight="1">
      <c r="A397" s="19">
        <v>20503</v>
      </c>
      <c r="B397" s="22" t="s">
        <v>293</v>
      </c>
      <c r="C397" s="20">
        <f>SUM(C398:C402)</f>
        <v>0</v>
      </c>
    </row>
    <row r="398" spans="1:3" s="88" customFormat="1" ht="17.100000000000001" hidden="1" customHeight="1">
      <c r="A398" s="19">
        <v>2050301</v>
      </c>
      <c r="B398" s="19" t="s">
        <v>294</v>
      </c>
      <c r="C398" s="20">
        <v>0</v>
      </c>
    </row>
    <row r="399" spans="1:3" s="88" customFormat="1" ht="17.100000000000001" hidden="1" customHeight="1">
      <c r="A399" s="19">
        <v>2050302</v>
      </c>
      <c r="B399" s="19" t="s">
        <v>1511</v>
      </c>
      <c r="C399" s="20">
        <v>0</v>
      </c>
    </row>
    <row r="400" spans="1:3" s="88" customFormat="1" ht="17.100000000000001" hidden="1" customHeight="1">
      <c r="A400" s="19">
        <v>2050303</v>
      </c>
      <c r="B400" s="19" t="s">
        <v>295</v>
      </c>
      <c r="C400" s="20">
        <v>0</v>
      </c>
    </row>
    <row r="401" spans="1:3" s="88" customFormat="1" ht="17.100000000000001" hidden="1" customHeight="1">
      <c r="A401" s="19">
        <v>2050305</v>
      </c>
      <c r="B401" s="19" t="s">
        <v>296</v>
      </c>
      <c r="C401" s="20">
        <v>0</v>
      </c>
    </row>
    <row r="402" spans="1:3" s="88" customFormat="1" ht="17.100000000000001" hidden="1" customHeight="1">
      <c r="A402" s="19">
        <v>2050399</v>
      </c>
      <c r="B402" s="19" t="s">
        <v>297</v>
      </c>
      <c r="C402" s="20">
        <v>0</v>
      </c>
    </row>
    <row r="403" spans="1:3" s="88" customFormat="1" ht="17.100000000000001" hidden="1" customHeight="1">
      <c r="A403" s="19">
        <v>20504</v>
      </c>
      <c r="B403" s="22" t="s">
        <v>298</v>
      </c>
      <c r="C403" s="20">
        <f>SUM(C404:C408)</f>
        <v>0</v>
      </c>
    </row>
    <row r="404" spans="1:3" s="88" customFormat="1" ht="17.100000000000001" hidden="1" customHeight="1">
      <c r="A404" s="19">
        <v>2050401</v>
      </c>
      <c r="B404" s="19" t="s">
        <v>299</v>
      </c>
      <c r="C404" s="20">
        <v>0</v>
      </c>
    </row>
    <row r="405" spans="1:3" s="88" customFormat="1" ht="17.100000000000001" hidden="1" customHeight="1">
      <c r="A405" s="19">
        <v>2050402</v>
      </c>
      <c r="B405" s="19" t="s">
        <v>300</v>
      </c>
      <c r="C405" s="20">
        <v>0</v>
      </c>
    </row>
    <row r="406" spans="1:3" s="88" customFormat="1" ht="17.100000000000001" hidden="1" customHeight="1">
      <c r="A406" s="19">
        <v>2050403</v>
      </c>
      <c r="B406" s="19" t="s">
        <v>301</v>
      </c>
      <c r="C406" s="20">
        <v>0</v>
      </c>
    </row>
    <row r="407" spans="1:3" s="88" customFormat="1" ht="17.100000000000001" hidden="1" customHeight="1">
      <c r="A407" s="19">
        <v>2050404</v>
      </c>
      <c r="B407" s="19" t="s">
        <v>302</v>
      </c>
      <c r="C407" s="20">
        <v>0</v>
      </c>
    </row>
    <row r="408" spans="1:3" s="88" customFormat="1" ht="17.100000000000001" hidden="1" customHeight="1">
      <c r="A408" s="19">
        <v>2050499</v>
      </c>
      <c r="B408" s="19" t="s">
        <v>303</v>
      </c>
      <c r="C408" s="20">
        <v>0</v>
      </c>
    </row>
    <row r="409" spans="1:3" s="88" customFormat="1" ht="17.100000000000001" hidden="1" customHeight="1">
      <c r="A409" s="19">
        <v>20505</v>
      </c>
      <c r="B409" s="22" t="s">
        <v>304</v>
      </c>
      <c r="C409" s="20">
        <f>SUM(C410:C412)</f>
        <v>0</v>
      </c>
    </row>
    <row r="410" spans="1:3" s="88" customFormat="1" ht="17.100000000000001" hidden="1" customHeight="1">
      <c r="A410" s="19">
        <v>2050501</v>
      </c>
      <c r="B410" s="19" t="s">
        <v>305</v>
      </c>
      <c r="C410" s="20">
        <v>0</v>
      </c>
    </row>
    <row r="411" spans="1:3" s="88" customFormat="1" ht="17.100000000000001" hidden="1" customHeight="1">
      <c r="A411" s="19">
        <v>2050502</v>
      </c>
      <c r="B411" s="19" t="s">
        <v>306</v>
      </c>
      <c r="C411" s="20">
        <v>0</v>
      </c>
    </row>
    <row r="412" spans="1:3" s="88" customFormat="1" ht="17.100000000000001" hidden="1" customHeight="1">
      <c r="A412" s="19">
        <v>2050599</v>
      </c>
      <c r="B412" s="19" t="s">
        <v>307</v>
      </c>
      <c r="C412" s="20">
        <v>0</v>
      </c>
    </row>
    <row r="413" spans="1:3" s="88" customFormat="1" ht="17.100000000000001" hidden="1" customHeight="1">
      <c r="A413" s="19">
        <v>20506</v>
      </c>
      <c r="B413" s="22" t="s">
        <v>308</v>
      </c>
      <c r="C413" s="20">
        <f>SUM(C414:C416)</f>
        <v>0</v>
      </c>
    </row>
    <row r="414" spans="1:3" s="88" customFormat="1" ht="17.100000000000001" hidden="1" customHeight="1">
      <c r="A414" s="19">
        <v>2050601</v>
      </c>
      <c r="B414" s="19" t="s">
        <v>309</v>
      </c>
      <c r="C414" s="20">
        <v>0</v>
      </c>
    </row>
    <row r="415" spans="1:3" s="88" customFormat="1" ht="17.100000000000001" hidden="1" customHeight="1">
      <c r="A415" s="19">
        <v>2050602</v>
      </c>
      <c r="B415" s="19" t="s">
        <v>310</v>
      </c>
      <c r="C415" s="20">
        <v>0</v>
      </c>
    </row>
    <row r="416" spans="1:3" s="88" customFormat="1" ht="17.100000000000001" hidden="1" customHeight="1">
      <c r="A416" s="19">
        <v>2050699</v>
      </c>
      <c r="B416" s="19" t="s">
        <v>311</v>
      </c>
      <c r="C416" s="20">
        <v>0</v>
      </c>
    </row>
    <row r="417" spans="1:3" s="88" customFormat="1" ht="17.100000000000001" hidden="1" customHeight="1">
      <c r="A417" s="19">
        <v>20507</v>
      </c>
      <c r="B417" s="22" t="s">
        <v>312</v>
      </c>
      <c r="C417" s="20">
        <f>SUM(C418:C420)</f>
        <v>0</v>
      </c>
    </row>
    <row r="418" spans="1:3" s="88" customFormat="1" ht="17.100000000000001" hidden="1" customHeight="1">
      <c r="A418" s="19">
        <v>2050701</v>
      </c>
      <c r="B418" s="19" t="s">
        <v>313</v>
      </c>
      <c r="C418" s="20">
        <v>0</v>
      </c>
    </row>
    <row r="419" spans="1:3" s="88" customFormat="1" ht="17.100000000000001" hidden="1" customHeight="1">
      <c r="A419" s="19">
        <v>2050702</v>
      </c>
      <c r="B419" s="19" t="s">
        <v>314</v>
      </c>
      <c r="C419" s="20">
        <v>0</v>
      </c>
    </row>
    <row r="420" spans="1:3" s="88" customFormat="1" ht="17.100000000000001" hidden="1" customHeight="1">
      <c r="A420" s="19">
        <v>2050799</v>
      </c>
      <c r="B420" s="19" t="s">
        <v>315</v>
      </c>
      <c r="C420" s="20">
        <v>0</v>
      </c>
    </row>
    <row r="421" spans="1:3" s="88" customFormat="1" ht="17.100000000000001" customHeight="1">
      <c r="A421" s="19">
        <v>20508</v>
      </c>
      <c r="B421" s="22" t="s">
        <v>316</v>
      </c>
      <c r="C421" s="20">
        <f>SUM(C422:C426)</f>
        <v>1583</v>
      </c>
    </row>
    <row r="422" spans="1:3" s="88" customFormat="1" ht="17.100000000000001" customHeight="1">
      <c r="A422" s="19">
        <v>2050801</v>
      </c>
      <c r="B422" s="19" t="s">
        <v>317</v>
      </c>
      <c r="C422" s="20">
        <v>945</v>
      </c>
    </row>
    <row r="423" spans="1:3" s="88" customFormat="1" ht="17.100000000000001" customHeight="1">
      <c r="A423" s="19">
        <v>2050802</v>
      </c>
      <c r="B423" s="19" t="s">
        <v>318</v>
      </c>
      <c r="C423" s="20">
        <v>638</v>
      </c>
    </row>
    <row r="424" spans="1:3" s="88" customFormat="1" ht="17.100000000000001" hidden="1" customHeight="1">
      <c r="A424" s="19">
        <v>2050803</v>
      </c>
      <c r="B424" s="19" t="s">
        <v>319</v>
      </c>
      <c r="C424" s="20">
        <v>0</v>
      </c>
    </row>
    <row r="425" spans="1:3" s="88" customFormat="1" ht="17.100000000000001" hidden="1" customHeight="1">
      <c r="A425" s="19">
        <v>2050804</v>
      </c>
      <c r="B425" s="19" t="s">
        <v>320</v>
      </c>
      <c r="C425" s="20">
        <v>0</v>
      </c>
    </row>
    <row r="426" spans="1:3" s="88" customFormat="1" ht="17.100000000000001" hidden="1" customHeight="1">
      <c r="A426" s="19">
        <v>2050899</v>
      </c>
      <c r="B426" s="19" t="s">
        <v>321</v>
      </c>
      <c r="C426" s="20">
        <v>0</v>
      </c>
    </row>
    <row r="427" spans="1:3" s="88" customFormat="1" ht="17.100000000000001" customHeight="1">
      <c r="A427" s="19">
        <v>20509</v>
      </c>
      <c r="B427" s="22" t="s">
        <v>322</v>
      </c>
      <c r="C427" s="20">
        <f>SUM(C428:C433)</f>
        <v>319</v>
      </c>
    </row>
    <row r="428" spans="1:3" s="88" customFormat="1" ht="17.100000000000001" hidden="1" customHeight="1">
      <c r="A428" s="19">
        <v>2050901</v>
      </c>
      <c r="B428" s="19" t="s">
        <v>323</v>
      </c>
      <c r="C428" s="20">
        <v>0</v>
      </c>
    </row>
    <row r="429" spans="1:3" s="88" customFormat="1" ht="17.100000000000001" hidden="1" customHeight="1">
      <c r="A429" s="19">
        <v>2050902</v>
      </c>
      <c r="B429" s="19" t="s">
        <v>324</v>
      </c>
      <c r="C429" s="20">
        <v>0</v>
      </c>
    </row>
    <row r="430" spans="1:3" s="88" customFormat="1" ht="17.100000000000001" hidden="1" customHeight="1">
      <c r="A430" s="19">
        <v>2050903</v>
      </c>
      <c r="B430" s="19" t="s">
        <v>325</v>
      </c>
      <c r="C430" s="20">
        <v>0</v>
      </c>
    </row>
    <row r="431" spans="1:3" s="88" customFormat="1" ht="17.100000000000001" hidden="1" customHeight="1">
      <c r="A431" s="19">
        <v>2050904</v>
      </c>
      <c r="B431" s="19" t="s">
        <v>326</v>
      </c>
      <c r="C431" s="20">
        <v>0</v>
      </c>
    </row>
    <row r="432" spans="1:3" s="88" customFormat="1" ht="17.100000000000001" hidden="1" customHeight="1">
      <c r="A432" s="19">
        <v>2050905</v>
      </c>
      <c r="B432" s="19" t="s">
        <v>327</v>
      </c>
      <c r="C432" s="20">
        <v>0</v>
      </c>
    </row>
    <row r="433" spans="1:3" s="88" customFormat="1" ht="17.100000000000001" customHeight="1">
      <c r="A433" s="19">
        <v>2050999</v>
      </c>
      <c r="B433" s="19" t="s">
        <v>328</v>
      </c>
      <c r="C433" s="20">
        <v>319</v>
      </c>
    </row>
    <row r="434" spans="1:3" s="88" customFormat="1" ht="17.100000000000001" customHeight="1">
      <c r="A434" s="19">
        <v>20599</v>
      </c>
      <c r="B434" s="22" t="s">
        <v>329</v>
      </c>
      <c r="C434" s="20">
        <f>C435</f>
        <v>12857</v>
      </c>
    </row>
    <row r="435" spans="1:3" s="88" customFormat="1" ht="17.100000000000001" customHeight="1">
      <c r="A435" s="19">
        <v>2059999</v>
      </c>
      <c r="B435" s="19" t="s">
        <v>330</v>
      </c>
      <c r="C435" s="20">
        <v>12857</v>
      </c>
    </row>
    <row r="436" spans="1:3" s="88" customFormat="1" ht="17.100000000000001" customHeight="1">
      <c r="A436" s="19">
        <v>206</v>
      </c>
      <c r="B436" s="22" t="s">
        <v>331</v>
      </c>
      <c r="C436" s="20">
        <f>SUM(C437,C442,C451,C457,C462,C467,C472,C479,C483,C487)</f>
        <v>12445</v>
      </c>
    </row>
    <row r="437" spans="1:3" s="88" customFormat="1" ht="17.100000000000001" customHeight="1">
      <c r="A437" s="19">
        <v>20601</v>
      </c>
      <c r="B437" s="22" t="s">
        <v>332</v>
      </c>
      <c r="C437" s="20">
        <f>SUM(C438:C441)</f>
        <v>441</v>
      </c>
    </row>
    <row r="438" spans="1:3" s="88" customFormat="1" ht="17.100000000000001" customHeight="1">
      <c r="A438" s="19">
        <v>2060101</v>
      </c>
      <c r="B438" s="19" t="s">
        <v>69</v>
      </c>
      <c r="C438" s="20">
        <v>420</v>
      </c>
    </row>
    <row r="439" spans="1:3" s="88" customFormat="1" ht="17.100000000000001" customHeight="1">
      <c r="A439" s="19">
        <v>2060102</v>
      </c>
      <c r="B439" s="19" t="s">
        <v>70</v>
      </c>
      <c r="C439" s="20">
        <v>12</v>
      </c>
    </row>
    <row r="440" spans="1:3" s="88" customFormat="1" ht="17.100000000000001" hidden="1" customHeight="1">
      <c r="A440" s="19">
        <v>2060103</v>
      </c>
      <c r="B440" s="19" t="s">
        <v>71</v>
      </c>
      <c r="C440" s="20">
        <v>0</v>
      </c>
    </row>
    <row r="441" spans="1:3" s="88" customFormat="1" ht="17.100000000000001" customHeight="1">
      <c r="A441" s="19">
        <v>2060199</v>
      </c>
      <c r="B441" s="19" t="s">
        <v>333</v>
      </c>
      <c r="C441" s="20">
        <v>9</v>
      </c>
    </row>
    <row r="442" spans="1:3" s="88" customFormat="1" ht="17.100000000000001" hidden="1" customHeight="1">
      <c r="A442" s="19">
        <v>20602</v>
      </c>
      <c r="B442" s="22" t="s">
        <v>334</v>
      </c>
      <c r="C442" s="20">
        <f>SUM(C443:C450)</f>
        <v>0</v>
      </c>
    </row>
    <row r="443" spans="1:3" s="88" customFormat="1" ht="17.100000000000001" hidden="1" customHeight="1">
      <c r="A443" s="19">
        <v>2060201</v>
      </c>
      <c r="B443" s="19" t="s">
        <v>335</v>
      </c>
      <c r="C443" s="20">
        <v>0</v>
      </c>
    </row>
    <row r="444" spans="1:3" s="88" customFormat="1" ht="17.100000000000001" hidden="1" customHeight="1">
      <c r="A444" s="19">
        <v>2060203</v>
      </c>
      <c r="B444" s="19" t="s">
        <v>336</v>
      </c>
      <c r="C444" s="20">
        <v>0</v>
      </c>
    </row>
    <row r="445" spans="1:3" s="88" customFormat="1" ht="17.100000000000001" hidden="1" customHeight="1">
      <c r="A445" s="19">
        <v>2060204</v>
      </c>
      <c r="B445" s="19" t="s">
        <v>1724</v>
      </c>
      <c r="C445" s="20">
        <v>0</v>
      </c>
    </row>
    <row r="446" spans="1:3" s="88" customFormat="1" ht="17.100000000000001" hidden="1" customHeight="1">
      <c r="A446" s="19">
        <v>2060205</v>
      </c>
      <c r="B446" s="19" t="s">
        <v>337</v>
      </c>
      <c r="C446" s="20">
        <v>0</v>
      </c>
    </row>
    <row r="447" spans="1:3" s="88" customFormat="1" ht="17.100000000000001" hidden="1" customHeight="1">
      <c r="A447" s="19">
        <v>2060206</v>
      </c>
      <c r="B447" s="19" t="s">
        <v>338</v>
      </c>
      <c r="C447" s="20">
        <v>0</v>
      </c>
    </row>
    <row r="448" spans="1:3" s="88" customFormat="1" ht="17.100000000000001" hidden="1" customHeight="1">
      <c r="A448" s="19">
        <v>2060207</v>
      </c>
      <c r="B448" s="19" t="s">
        <v>339</v>
      </c>
      <c r="C448" s="20">
        <v>0</v>
      </c>
    </row>
    <row r="449" spans="1:3" s="88" customFormat="1" ht="17.100000000000001" hidden="1" customHeight="1">
      <c r="A449" s="19">
        <v>2060208</v>
      </c>
      <c r="B449" s="19" t="s">
        <v>1725</v>
      </c>
      <c r="C449" s="20">
        <v>0</v>
      </c>
    </row>
    <row r="450" spans="1:3" s="88" customFormat="1" ht="17.100000000000001" hidden="1" customHeight="1">
      <c r="A450" s="19">
        <v>2060299</v>
      </c>
      <c r="B450" s="19" t="s">
        <v>340</v>
      </c>
      <c r="C450" s="20">
        <v>0</v>
      </c>
    </row>
    <row r="451" spans="1:3" s="88" customFormat="1" ht="17.100000000000001" customHeight="1">
      <c r="A451" s="19">
        <v>20603</v>
      </c>
      <c r="B451" s="22" t="s">
        <v>341</v>
      </c>
      <c r="C451" s="20">
        <f>SUM(C452:C456)</f>
        <v>50</v>
      </c>
    </row>
    <row r="452" spans="1:3" s="88" customFormat="1" ht="17.100000000000001" hidden="1" customHeight="1">
      <c r="A452" s="19">
        <v>2060301</v>
      </c>
      <c r="B452" s="19" t="s">
        <v>335</v>
      </c>
      <c r="C452" s="20">
        <v>0</v>
      </c>
    </row>
    <row r="453" spans="1:3" s="88" customFormat="1" ht="17.100000000000001" hidden="1" customHeight="1">
      <c r="A453" s="19">
        <v>2060302</v>
      </c>
      <c r="B453" s="19" t="s">
        <v>342</v>
      </c>
      <c r="C453" s="20">
        <v>0</v>
      </c>
    </row>
    <row r="454" spans="1:3" s="88" customFormat="1" ht="17.100000000000001" customHeight="1">
      <c r="A454" s="19">
        <v>2060303</v>
      </c>
      <c r="B454" s="19" t="s">
        <v>343</v>
      </c>
      <c r="C454" s="20">
        <v>50</v>
      </c>
    </row>
    <row r="455" spans="1:3" s="88" customFormat="1" ht="17.100000000000001" hidden="1" customHeight="1">
      <c r="A455" s="19">
        <v>2060304</v>
      </c>
      <c r="B455" s="19" t="s">
        <v>344</v>
      </c>
      <c r="C455" s="20">
        <v>0</v>
      </c>
    </row>
    <row r="456" spans="1:3" s="88" customFormat="1" ht="17.100000000000001" hidden="1" customHeight="1">
      <c r="A456" s="19">
        <v>2060399</v>
      </c>
      <c r="B456" s="19" t="s">
        <v>345</v>
      </c>
      <c r="C456" s="20">
        <v>0</v>
      </c>
    </row>
    <row r="457" spans="1:3" s="88" customFormat="1" ht="17.100000000000001" customHeight="1">
      <c r="A457" s="19">
        <v>20604</v>
      </c>
      <c r="B457" s="22" t="s">
        <v>346</v>
      </c>
      <c r="C457" s="20">
        <f>SUM(C458:C461)</f>
        <v>5296</v>
      </c>
    </row>
    <row r="458" spans="1:3" s="88" customFormat="1" ht="17.100000000000001" hidden="1" customHeight="1">
      <c r="A458" s="19">
        <v>2060401</v>
      </c>
      <c r="B458" s="19" t="s">
        <v>335</v>
      </c>
      <c r="C458" s="20">
        <v>0</v>
      </c>
    </row>
    <row r="459" spans="1:3" s="88" customFormat="1" ht="17.100000000000001" customHeight="1">
      <c r="A459" s="19">
        <v>2060404</v>
      </c>
      <c r="B459" s="19" t="s">
        <v>347</v>
      </c>
      <c r="C459" s="20">
        <v>1593</v>
      </c>
    </row>
    <row r="460" spans="1:3" s="88" customFormat="1" ht="17.100000000000001" hidden="1" customHeight="1">
      <c r="A460" s="19">
        <v>2060405</v>
      </c>
      <c r="B460" s="19" t="s">
        <v>1726</v>
      </c>
      <c r="C460" s="20">
        <v>0</v>
      </c>
    </row>
    <row r="461" spans="1:3" s="88" customFormat="1" ht="17.100000000000001" customHeight="1">
      <c r="A461" s="19">
        <v>2060499</v>
      </c>
      <c r="B461" s="19" t="s">
        <v>348</v>
      </c>
      <c r="C461" s="20">
        <v>3703</v>
      </c>
    </row>
    <row r="462" spans="1:3" s="88" customFormat="1" ht="17.100000000000001" customHeight="1">
      <c r="A462" s="19">
        <v>20605</v>
      </c>
      <c r="B462" s="22" t="s">
        <v>349</v>
      </c>
      <c r="C462" s="20">
        <f>SUM(C463:C466)</f>
        <v>9</v>
      </c>
    </row>
    <row r="463" spans="1:3" s="88" customFormat="1" ht="17.100000000000001" hidden="1" customHeight="1">
      <c r="A463" s="19">
        <v>2060501</v>
      </c>
      <c r="B463" s="19" t="s">
        <v>335</v>
      </c>
      <c r="C463" s="20">
        <v>0</v>
      </c>
    </row>
    <row r="464" spans="1:3" s="88" customFormat="1" ht="17.100000000000001" hidden="1" customHeight="1">
      <c r="A464" s="19">
        <v>2060502</v>
      </c>
      <c r="B464" s="19" t="s">
        <v>350</v>
      </c>
      <c r="C464" s="20">
        <v>0</v>
      </c>
    </row>
    <row r="465" spans="1:3" s="88" customFormat="1" ht="17.100000000000001" customHeight="1">
      <c r="A465" s="19">
        <v>2060503</v>
      </c>
      <c r="B465" s="19" t="s">
        <v>351</v>
      </c>
      <c r="C465" s="20">
        <v>9</v>
      </c>
    </row>
    <row r="466" spans="1:3" s="88" customFormat="1" ht="17.100000000000001" hidden="1" customHeight="1">
      <c r="A466" s="19">
        <v>2060599</v>
      </c>
      <c r="B466" s="19" t="s">
        <v>352</v>
      </c>
      <c r="C466" s="20">
        <v>0</v>
      </c>
    </row>
    <row r="467" spans="1:3" s="88" customFormat="1" ht="17.100000000000001" customHeight="1">
      <c r="A467" s="19">
        <v>20606</v>
      </c>
      <c r="B467" s="22" t="s">
        <v>353</v>
      </c>
      <c r="C467" s="20">
        <f>SUM(C468:C471)</f>
        <v>8</v>
      </c>
    </row>
    <row r="468" spans="1:3" s="88" customFormat="1" ht="17.100000000000001" hidden="1" customHeight="1">
      <c r="A468" s="19">
        <v>2060601</v>
      </c>
      <c r="B468" s="19" t="s">
        <v>354</v>
      </c>
      <c r="C468" s="20">
        <v>0</v>
      </c>
    </row>
    <row r="469" spans="1:3" s="88" customFormat="1" ht="17.100000000000001" customHeight="1">
      <c r="A469" s="19">
        <v>2060602</v>
      </c>
      <c r="B469" s="19" t="s">
        <v>355</v>
      </c>
      <c r="C469" s="20">
        <v>8</v>
      </c>
    </row>
    <row r="470" spans="1:3" s="88" customFormat="1" ht="17.100000000000001" hidden="1" customHeight="1">
      <c r="A470" s="19">
        <v>2060603</v>
      </c>
      <c r="B470" s="19" t="s">
        <v>356</v>
      </c>
      <c r="C470" s="20">
        <v>0</v>
      </c>
    </row>
    <row r="471" spans="1:3" s="88" customFormat="1" ht="17.100000000000001" hidden="1" customHeight="1">
      <c r="A471" s="19">
        <v>2060699</v>
      </c>
      <c r="B471" s="19" t="s">
        <v>357</v>
      </c>
      <c r="C471" s="20">
        <v>0</v>
      </c>
    </row>
    <row r="472" spans="1:3" s="88" customFormat="1" ht="17.100000000000001" customHeight="1">
      <c r="A472" s="19">
        <v>20607</v>
      </c>
      <c r="B472" s="22" t="s">
        <v>358</v>
      </c>
      <c r="C472" s="20">
        <f>SUM(C473:C478)</f>
        <v>226</v>
      </c>
    </row>
    <row r="473" spans="1:3" s="88" customFormat="1" ht="17.100000000000001" customHeight="1">
      <c r="A473" s="19">
        <v>2060701</v>
      </c>
      <c r="B473" s="19" t="s">
        <v>335</v>
      </c>
      <c r="C473" s="20">
        <v>151</v>
      </c>
    </row>
    <row r="474" spans="1:3" s="88" customFormat="1" ht="17.100000000000001" customHeight="1">
      <c r="A474" s="19">
        <v>2060702</v>
      </c>
      <c r="B474" s="19" t="s">
        <v>359</v>
      </c>
      <c r="C474" s="20">
        <v>63</v>
      </c>
    </row>
    <row r="475" spans="1:3" s="88" customFormat="1" ht="17.100000000000001" hidden="1" customHeight="1">
      <c r="A475" s="19">
        <v>2060703</v>
      </c>
      <c r="B475" s="19" t="s">
        <v>360</v>
      </c>
      <c r="C475" s="20">
        <v>0</v>
      </c>
    </row>
    <row r="476" spans="1:3" s="88" customFormat="1" ht="17.100000000000001" hidden="1" customHeight="1">
      <c r="A476" s="19">
        <v>2060704</v>
      </c>
      <c r="B476" s="19" t="s">
        <v>361</v>
      </c>
      <c r="C476" s="20">
        <v>0</v>
      </c>
    </row>
    <row r="477" spans="1:3" s="88" customFormat="1" ht="17.100000000000001" hidden="1" customHeight="1">
      <c r="A477" s="19">
        <v>2060705</v>
      </c>
      <c r="B477" s="19" t="s">
        <v>362</v>
      </c>
      <c r="C477" s="20">
        <v>0</v>
      </c>
    </row>
    <row r="478" spans="1:3" s="88" customFormat="1" ht="17.100000000000001" customHeight="1">
      <c r="A478" s="19">
        <v>2060799</v>
      </c>
      <c r="B478" s="19" t="s">
        <v>363</v>
      </c>
      <c r="C478" s="20">
        <v>12</v>
      </c>
    </row>
    <row r="479" spans="1:3" s="88" customFormat="1" ht="17.100000000000001" hidden="1" customHeight="1">
      <c r="A479" s="19">
        <v>20608</v>
      </c>
      <c r="B479" s="22" t="s">
        <v>364</v>
      </c>
      <c r="C479" s="20">
        <f>SUM(C480:C482)</f>
        <v>0</v>
      </c>
    </row>
    <row r="480" spans="1:3" s="88" customFormat="1" ht="17.100000000000001" hidden="1" customHeight="1">
      <c r="A480" s="19">
        <v>2060801</v>
      </c>
      <c r="B480" s="19" t="s">
        <v>365</v>
      </c>
      <c r="C480" s="20">
        <v>0</v>
      </c>
    </row>
    <row r="481" spans="1:3" s="88" customFormat="1" ht="17.100000000000001" hidden="1" customHeight="1">
      <c r="A481" s="19">
        <v>2060802</v>
      </c>
      <c r="B481" s="19" t="s">
        <v>366</v>
      </c>
      <c r="C481" s="20">
        <v>0</v>
      </c>
    </row>
    <row r="482" spans="1:3" s="88" customFormat="1" ht="17.100000000000001" hidden="1" customHeight="1">
      <c r="A482" s="19">
        <v>2060899</v>
      </c>
      <c r="B482" s="19" t="s">
        <v>367</v>
      </c>
      <c r="C482" s="20">
        <v>0</v>
      </c>
    </row>
    <row r="483" spans="1:3" s="88" customFormat="1" ht="17.100000000000001" hidden="1" customHeight="1">
      <c r="A483" s="19">
        <v>20609</v>
      </c>
      <c r="B483" s="22" t="s">
        <v>368</v>
      </c>
      <c r="C483" s="20">
        <f>SUM(C484:C486)</f>
        <v>0</v>
      </c>
    </row>
    <row r="484" spans="1:3" s="88" customFormat="1" ht="17.100000000000001" hidden="1" customHeight="1">
      <c r="A484" s="19">
        <v>2060901</v>
      </c>
      <c r="B484" s="19" t="s">
        <v>369</v>
      </c>
      <c r="C484" s="20">
        <v>0</v>
      </c>
    </row>
    <row r="485" spans="1:3" s="88" customFormat="1" ht="17.100000000000001" hidden="1" customHeight="1">
      <c r="A485" s="19">
        <v>2060902</v>
      </c>
      <c r="B485" s="19" t="s">
        <v>370</v>
      </c>
      <c r="C485" s="20">
        <v>0</v>
      </c>
    </row>
    <row r="486" spans="1:3" s="88" customFormat="1" ht="17.100000000000001" hidden="1" customHeight="1">
      <c r="A486" s="19">
        <v>2060999</v>
      </c>
      <c r="B486" s="19" t="s">
        <v>1512</v>
      </c>
      <c r="C486" s="20">
        <v>0</v>
      </c>
    </row>
    <row r="487" spans="1:3" s="88" customFormat="1" ht="17.100000000000001" customHeight="1">
      <c r="A487" s="19">
        <v>20699</v>
      </c>
      <c r="B487" s="22" t="s">
        <v>371</v>
      </c>
      <c r="C487" s="20">
        <f>SUM(C488:C491)</f>
        <v>6415</v>
      </c>
    </row>
    <row r="488" spans="1:3" s="88" customFormat="1" ht="17.100000000000001" customHeight="1">
      <c r="A488" s="19">
        <v>2069901</v>
      </c>
      <c r="B488" s="19" t="s">
        <v>372</v>
      </c>
      <c r="C488" s="20">
        <v>20</v>
      </c>
    </row>
    <row r="489" spans="1:3" s="88" customFormat="1" ht="17.100000000000001" hidden="1" customHeight="1">
      <c r="A489" s="19">
        <v>2069902</v>
      </c>
      <c r="B489" s="19" t="s">
        <v>373</v>
      </c>
      <c r="C489" s="20">
        <v>0</v>
      </c>
    </row>
    <row r="490" spans="1:3" s="88" customFormat="1" ht="17.100000000000001" hidden="1" customHeight="1">
      <c r="A490" s="19">
        <v>2069903</v>
      </c>
      <c r="B490" s="19" t="s">
        <v>374</v>
      </c>
      <c r="C490" s="20">
        <v>0</v>
      </c>
    </row>
    <row r="491" spans="1:3" s="88" customFormat="1" ht="17.100000000000001" customHeight="1">
      <c r="A491" s="19">
        <v>2069999</v>
      </c>
      <c r="B491" s="19" t="s">
        <v>375</v>
      </c>
      <c r="C491" s="20">
        <v>6395</v>
      </c>
    </row>
    <row r="492" spans="1:3" s="88" customFormat="1" ht="17.100000000000001" customHeight="1">
      <c r="A492" s="19">
        <v>207</v>
      </c>
      <c r="B492" s="22" t="s">
        <v>27</v>
      </c>
      <c r="C492" s="20">
        <f>SUM(C493,C509,C517,C528,C537,C545)</f>
        <v>1948</v>
      </c>
    </row>
    <row r="493" spans="1:3" s="88" customFormat="1" ht="17.100000000000001" customHeight="1">
      <c r="A493" s="19">
        <v>20701</v>
      </c>
      <c r="B493" s="22" t="s">
        <v>376</v>
      </c>
      <c r="C493" s="20">
        <f>SUM(C494:C508)</f>
        <v>1705</v>
      </c>
    </row>
    <row r="494" spans="1:3" s="88" customFormat="1" ht="17.100000000000001" customHeight="1">
      <c r="A494" s="19">
        <v>2070101</v>
      </c>
      <c r="B494" s="19" t="s">
        <v>69</v>
      </c>
      <c r="C494" s="20">
        <v>843</v>
      </c>
    </row>
    <row r="495" spans="1:3" s="88" customFormat="1" ht="17.100000000000001" hidden="1" customHeight="1">
      <c r="A495" s="19">
        <v>2070102</v>
      </c>
      <c r="B495" s="19" t="s">
        <v>70</v>
      </c>
      <c r="C495" s="20">
        <v>0</v>
      </c>
    </row>
    <row r="496" spans="1:3" s="88" customFormat="1" ht="17.100000000000001" hidden="1" customHeight="1">
      <c r="A496" s="19">
        <v>2070103</v>
      </c>
      <c r="B496" s="19" t="s">
        <v>71</v>
      </c>
      <c r="C496" s="20">
        <v>0</v>
      </c>
    </row>
    <row r="497" spans="1:3" s="88" customFormat="1" ht="17.100000000000001" customHeight="1">
      <c r="A497" s="19">
        <v>2070104</v>
      </c>
      <c r="B497" s="19" t="s">
        <v>377</v>
      </c>
      <c r="C497" s="20">
        <v>65</v>
      </c>
    </row>
    <row r="498" spans="1:3" s="88" customFormat="1" ht="17.100000000000001" hidden="1" customHeight="1">
      <c r="A498" s="19">
        <v>2070105</v>
      </c>
      <c r="B498" s="19" t="s">
        <v>378</v>
      </c>
      <c r="C498" s="20">
        <v>0</v>
      </c>
    </row>
    <row r="499" spans="1:3" s="88" customFormat="1" ht="17.100000000000001" hidden="1" customHeight="1">
      <c r="A499" s="19">
        <v>2070106</v>
      </c>
      <c r="B499" s="19" t="s">
        <v>379</v>
      </c>
      <c r="C499" s="20">
        <v>0</v>
      </c>
    </row>
    <row r="500" spans="1:3" s="88" customFormat="1" ht="17.100000000000001" hidden="1" customHeight="1">
      <c r="A500" s="19">
        <v>2070107</v>
      </c>
      <c r="B500" s="19" t="s">
        <v>380</v>
      </c>
      <c r="C500" s="20">
        <v>0</v>
      </c>
    </row>
    <row r="501" spans="1:3" s="88" customFormat="1" ht="17.100000000000001" customHeight="1">
      <c r="A501" s="19">
        <v>2070108</v>
      </c>
      <c r="B501" s="19" t="s">
        <v>381</v>
      </c>
      <c r="C501" s="20">
        <v>2</v>
      </c>
    </row>
    <row r="502" spans="1:3" s="88" customFormat="1" ht="17.100000000000001" customHeight="1">
      <c r="A502" s="19">
        <v>2070109</v>
      </c>
      <c r="B502" s="19" t="s">
        <v>382</v>
      </c>
      <c r="C502" s="20">
        <v>49</v>
      </c>
    </row>
    <row r="503" spans="1:3" s="88" customFormat="1" ht="17.100000000000001" hidden="1" customHeight="1">
      <c r="A503" s="19">
        <v>2070110</v>
      </c>
      <c r="B503" s="19" t="s">
        <v>383</v>
      </c>
      <c r="C503" s="20">
        <v>0</v>
      </c>
    </row>
    <row r="504" spans="1:3" s="88" customFormat="1" ht="17.100000000000001" hidden="1" customHeight="1">
      <c r="A504" s="19">
        <v>2070111</v>
      </c>
      <c r="B504" s="19" t="s">
        <v>384</v>
      </c>
      <c r="C504" s="20">
        <v>0</v>
      </c>
    </row>
    <row r="505" spans="1:3" s="88" customFormat="1" ht="17.100000000000001" customHeight="1">
      <c r="A505" s="19">
        <v>2070112</v>
      </c>
      <c r="B505" s="19" t="s">
        <v>385</v>
      </c>
      <c r="C505" s="20">
        <v>1</v>
      </c>
    </row>
    <row r="506" spans="1:3" s="88" customFormat="1" ht="17.100000000000001" hidden="1" customHeight="1">
      <c r="A506" s="19">
        <v>2070113</v>
      </c>
      <c r="B506" s="19" t="s">
        <v>386</v>
      </c>
      <c r="C506" s="20">
        <v>0</v>
      </c>
    </row>
    <row r="507" spans="1:3" s="88" customFormat="1" ht="17.100000000000001" customHeight="1">
      <c r="A507" s="19">
        <v>2070114</v>
      </c>
      <c r="B507" s="19" t="s">
        <v>1513</v>
      </c>
      <c r="C507" s="20">
        <v>4</v>
      </c>
    </row>
    <row r="508" spans="1:3" s="88" customFormat="1" ht="17.100000000000001" customHeight="1">
      <c r="A508" s="19">
        <v>2070199</v>
      </c>
      <c r="B508" s="19" t="s">
        <v>387</v>
      </c>
      <c r="C508" s="20">
        <v>741</v>
      </c>
    </row>
    <row r="509" spans="1:3" s="88" customFormat="1" ht="17.100000000000001" customHeight="1">
      <c r="A509" s="19">
        <v>20702</v>
      </c>
      <c r="B509" s="22" t="s">
        <v>388</v>
      </c>
      <c r="C509" s="20">
        <f>SUM(C510:C516)</f>
        <v>17</v>
      </c>
    </row>
    <row r="510" spans="1:3" s="88" customFormat="1" ht="17.100000000000001" hidden="1" customHeight="1">
      <c r="A510" s="19">
        <v>2070201</v>
      </c>
      <c r="B510" s="19" t="s">
        <v>69</v>
      </c>
      <c r="C510" s="20">
        <v>0</v>
      </c>
    </row>
    <row r="511" spans="1:3" s="88" customFormat="1" ht="17.100000000000001" hidden="1" customHeight="1">
      <c r="A511" s="19">
        <v>2070202</v>
      </c>
      <c r="B511" s="19" t="s">
        <v>70</v>
      </c>
      <c r="C511" s="20">
        <v>0</v>
      </c>
    </row>
    <row r="512" spans="1:3" s="88" customFormat="1" ht="17.100000000000001" hidden="1" customHeight="1">
      <c r="A512" s="19">
        <v>2070203</v>
      </c>
      <c r="B512" s="19" t="s">
        <v>71</v>
      </c>
      <c r="C512" s="20">
        <v>0</v>
      </c>
    </row>
    <row r="513" spans="1:3" s="88" customFormat="1" ht="17.100000000000001" customHeight="1">
      <c r="A513" s="19">
        <v>2070204</v>
      </c>
      <c r="B513" s="19" t="s">
        <v>389</v>
      </c>
      <c r="C513" s="20">
        <v>7</v>
      </c>
    </row>
    <row r="514" spans="1:3" s="88" customFormat="1" ht="17.100000000000001" hidden="1" customHeight="1">
      <c r="A514" s="19">
        <v>2070205</v>
      </c>
      <c r="B514" s="19" t="s">
        <v>390</v>
      </c>
      <c r="C514" s="20">
        <v>0</v>
      </c>
    </row>
    <row r="515" spans="1:3" s="88" customFormat="1" ht="17.100000000000001" customHeight="1">
      <c r="A515" s="19">
        <v>2070206</v>
      </c>
      <c r="B515" s="19" t="s">
        <v>391</v>
      </c>
      <c r="C515" s="20">
        <v>10</v>
      </c>
    </row>
    <row r="516" spans="1:3" s="88" customFormat="1" ht="17.100000000000001" hidden="1" customHeight="1">
      <c r="A516" s="19">
        <v>2070299</v>
      </c>
      <c r="B516" s="19" t="s">
        <v>392</v>
      </c>
      <c r="C516" s="20">
        <v>0</v>
      </c>
    </row>
    <row r="517" spans="1:3" s="88" customFormat="1" ht="17.100000000000001" customHeight="1">
      <c r="A517" s="19">
        <v>20703</v>
      </c>
      <c r="B517" s="22" t="s">
        <v>393</v>
      </c>
      <c r="C517" s="20">
        <f>SUM(C518:C527)</f>
        <v>41</v>
      </c>
    </row>
    <row r="518" spans="1:3" s="88" customFormat="1" ht="17.100000000000001" hidden="1" customHeight="1">
      <c r="A518" s="19">
        <v>2070301</v>
      </c>
      <c r="B518" s="19" t="s">
        <v>69</v>
      </c>
      <c r="C518" s="20">
        <v>0</v>
      </c>
    </row>
    <row r="519" spans="1:3" s="88" customFormat="1" ht="17.100000000000001" customHeight="1">
      <c r="A519" s="19">
        <v>2070302</v>
      </c>
      <c r="B519" s="19" t="s">
        <v>70</v>
      </c>
      <c r="C519" s="20">
        <v>6</v>
      </c>
    </row>
    <row r="520" spans="1:3" s="88" customFormat="1" ht="17.100000000000001" hidden="1" customHeight="1">
      <c r="A520" s="19">
        <v>2070303</v>
      </c>
      <c r="B520" s="19" t="s">
        <v>71</v>
      </c>
      <c r="C520" s="20">
        <v>0</v>
      </c>
    </row>
    <row r="521" spans="1:3" s="88" customFormat="1" ht="17.100000000000001" hidden="1" customHeight="1">
      <c r="A521" s="19">
        <v>2070304</v>
      </c>
      <c r="B521" s="19" t="s">
        <v>394</v>
      </c>
      <c r="C521" s="20">
        <v>0</v>
      </c>
    </row>
    <row r="522" spans="1:3" s="88" customFormat="1" ht="17.100000000000001" customHeight="1">
      <c r="A522" s="19">
        <v>2070305</v>
      </c>
      <c r="B522" s="19" t="s">
        <v>395</v>
      </c>
      <c r="C522" s="20">
        <v>23</v>
      </c>
    </row>
    <row r="523" spans="1:3" s="88" customFormat="1" ht="17.100000000000001" hidden="1" customHeight="1">
      <c r="A523" s="19">
        <v>2070306</v>
      </c>
      <c r="B523" s="19" t="s">
        <v>396</v>
      </c>
      <c r="C523" s="20">
        <v>0</v>
      </c>
    </row>
    <row r="524" spans="1:3" s="88" customFormat="1" ht="17.100000000000001" customHeight="1">
      <c r="A524" s="19">
        <v>2070307</v>
      </c>
      <c r="B524" s="19" t="s">
        <v>397</v>
      </c>
      <c r="C524" s="20">
        <v>12</v>
      </c>
    </row>
    <row r="525" spans="1:3" s="88" customFormat="1" ht="17.100000000000001" hidden="1" customHeight="1">
      <c r="A525" s="19">
        <v>2070308</v>
      </c>
      <c r="B525" s="19" t="s">
        <v>398</v>
      </c>
      <c r="C525" s="20">
        <v>0</v>
      </c>
    </row>
    <row r="526" spans="1:3" s="88" customFormat="1" ht="17.100000000000001" hidden="1" customHeight="1">
      <c r="A526" s="19">
        <v>2070309</v>
      </c>
      <c r="B526" s="19" t="s">
        <v>399</v>
      </c>
      <c r="C526" s="20">
        <v>0</v>
      </c>
    </row>
    <row r="527" spans="1:3" s="88" customFormat="1" ht="17.100000000000001" hidden="1" customHeight="1">
      <c r="A527" s="19">
        <v>2070399</v>
      </c>
      <c r="B527" s="19" t="s">
        <v>400</v>
      </c>
      <c r="C527" s="20">
        <v>0</v>
      </c>
    </row>
    <row r="528" spans="1:3" s="88" customFormat="1" ht="17.100000000000001" customHeight="1">
      <c r="A528" s="19">
        <v>20706</v>
      </c>
      <c r="B528" s="23" t="s">
        <v>401</v>
      </c>
      <c r="C528" s="20">
        <f>SUM(C529:C536)</f>
        <v>3</v>
      </c>
    </row>
    <row r="529" spans="1:3" s="88" customFormat="1" ht="17.100000000000001" hidden="1" customHeight="1">
      <c r="A529" s="19">
        <v>2070601</v>
      </c>
      <c r="B529" s="24" t="s">
        <v>69</v>
      </c>
      <c r="C529" s="20">
        <v>0</v>
      </c>
    </row>
    <row r="530" spans="1:3" s="88" customFormat="1" ht="17.100000000000001" customHeight="1">
      <c r="A530" s="19">
        <v>2070602</v>
      </c>
      <c r="B530" s="24" t="s">
        <v>70</v>
      </c>
      <c r="C530" s="20">
        <v>2</v>
      </c>
    </row>
    <row r="531" spans="1:3" s="88" customFormat="1" ht="17.100000000000001" hidden="1" customHeight="1">
      <c r="A531" s="19">
        <v>2070603</v>
      </c>
      <c r="B531" s="24" t="s">
        <v>71</v>
      </c>
      <c r="C531" s="20">
        <v>0</v>
      </c>
    </row>
    <row r="532" spans="1:3" s="88" customFormat="1" ht="17.100000000000001" hidden="1" customHeight="1">
      <c r="A532" s="19">
        <v>2070604</v>
      </c>
      <c r="B532" s="24" t="s">
        <v>402</v>
      </c>
      <c r="C532" s="20">
        <v>0</v>
      </c>
    </row>
    <row r="533" spans="1:3" s="88" customFormat="1" ht="17.100000000000001" hidden="1" customHeight="1">
      <c r="A533" s="19">
        <v>2070605</v>
      </c>
      <c r="B533" s="24" t="s">
        <v>403</v>
      </c>
      <c r="C533" s="20">
        <v>0</v>
      </c>
    </row>
    <row r="534" spans="1:3" s="88" customFormat="1" ht="17.100000000000001" hidden="1" customHeight="1">
      <c r="A534" s="19">
        <v>2070606</v>
      </c>
      <c r="B534" s="24" t="s">
        <v>404</v>
      </c>
      <c r="C534" s="20">
        <v>0</v>
      </c>
    </row>
    <row r="535" spans="1:3" s="88" customFormat="1" ht="17.100000000000001" hidden="1" customHeight="1">
      <c r="A535" s="19">
        <v>2070607</v>
      </c>
      <c r="B535" s="24" t="s">
        <v>405</v>
      </c>
      <c r="C535" s="20">
        <v>0</v>
      </c>
    </row>
    <row r="536" spans="1:3" s="88" customFormat="1" ht="17.100000000000001" customHeight="1">
      <c r="A536" s="19">
        <v>2070699</v>
      </c>
      <c r="B536" s="24" t="s">
        <v>406</v>
      </c>
      <c r="C536" s="20">
        <v>1</v>
      </c>
    </row>
    <row r="537" spans="1:3" s="88" customFormat="1" ht="17.100000000000001" hidden="1" customHeight="1">
      <c r="A537" s="19">
        <v>20708</v>
      </c>
      <c r="B537" s="23" t="s">
        <v>407</v>
      </c>
      <c r="C537" s="20">
        <f>SUM(C538:C544)</f>
        <v>0</v>
      </c>
    </row>
    <row r="538" spans="1:3" s="88" customFormat="1" ht="17.100000000000001" hidden="1" customHeight="1">
      <c r="A538" s="19">
        <v>2070801</v>
      </c>
      <c r="B538" s="24" t="s">
        <v>69</v>
      </c>
      <c r="C538" s="20">
        <v>0</v>
      </c>
    </row>
    <row r="539" spans="1:3" s="88" customFormat="1" ht="17.100000000000001" hidden="1" customHeight="1">
      <c r="A539" s="19">
        <v>2070802</v>
      </c>
      <c r="B539" s="24" t="s">
        <v>70</v>
      </c>
      <c r="C539" s="20">
        <v>0</v>
      </c>
    </row>
    <row r="540" spans="1:3" s="88" customFormat="1" ht="17.100000000000001" hidden="1" customHeight="1">
      <c r="A540" s="19">
        <v>2070803</v>
      </c>
      <c r="B540" s="24" t="s">
        <v>71</v>
      </c>
      <c r="C540" s="20">
        <v>0</v>
      </c>
    </row>
    <row r="541" spans="1:3" s="88" customFormat="1" ht="17.100000000000001" hidden="1" customHeight="1">
      <c r="A541" s="19">
        <v>2070806</v>
      </c>
      <c r="B541" s="24" t="s">
        <v>1514</v>
      </c>
      <c r="C541" s="20">
        <v>0</v>
      </c>
    </row>
    <row r="542" spans="1:3" s="88" customFormat="1" ht="17.100000000000001" hidden="1" customHeight="1">
      <c r="A542" s="19">
        <v>2070807</v>
      </c>
      <c r="B542" s="24" t="s">
        <v>1727</v>
      </c>
      <c r="C542" s="20">
        <v>0</v>
      </c>
    </row>
    <row r="543" spans="1:3" s="88" customFormat="1" ht="17.100000000000001" hidden="1" customHeight="1">
      <c r="A543" s="19">
        <v>2070808</v>
      </c>
      <c r="B543" s="24" t="s">
        <v>1728</v>
      </c>
      <c r="C543" s="20">
        <v>0</v>
      </c>
    </row>
    <row r="544" spans="1:3" s="88" customFormat="1" ht="17.100000000000001" hidden="1" customHeight="1">
      <c r="A544" s="19">
        <v>2070899</v>
      </c>
      <c r="B544" s="24" t="s">
        <v>408</v>
      </c>
      <c r="C544" s="20">
        <v>0</v>
      </c>
    </row>
    <row r="545" spans="1:3" s="88" customFormat="1" ht="17.100000000000001" customHeight="1">
      <c r="A545" s="19">
        <v>20799</v>
      </c>
      <c r="B545" s="22" t="s">
        <v>1515</v>
      </c>
      <c r="C545" s="20">
        <f>SUM(C546:C548)</f>
        <v>182</v>
      </c>
    </row>
    <row r="546" spans="1:3" s="88" customFormat="1" ht="17.100000000000001" customHeight="1">
      <c r="A546" s="19">
        <v>2079902</v>
      </c>
      <c r="B546" s="19" t="s">
        <v>409</v>
      </c>
      <c r="C546" s="20">
        <v>9</v>
      </c>
    </row>
    <row r="547" spans="1:3" s="88" customFormat="1" ht="17.100000000000001" customHeight="1">
      <c r="A547" s="19">
        <v>2079903</v>
      </c>
      <c r="B547" s="19" t="s">
        <v>410</v>
      </c>
      <c r="C547" s="20">
        <v>70</v>
      </c>
    </row>
    <row r="548" spans="1:3" s="88" customFormat="1" ht="17.100000000000001" customHeight="1">
      <c r="A548" s="19">
        <v>2079999</v>
      </c>
      <c r="B548" s="19" t="s">
        <v>1516</v>
      </c>
      <c r="C548" s="20">
        <v>103</v>
      </c>
    </row>
    <row r="549" spans="1:3" s="88" customFormat="1" ht="17.100000000000001" customHeight="1">
      <c r="A549" s="19">
        <v>208</v>
      </c>
      <c r="B549" s="22" t="s">
        <v>28</v>
      </c>
      <c r="C549" s="20">
        <f>SUM(C550,C569,C577,C579,C588,C592,C602,C610,C617,C625,C634,C639,C642,C645,C648,C651,C654,C658,C662,C670,C673)</f>
        <v>85511</v>
      </c>
    </row>
    <row r="550" spans="1:3" s="88" customFormat="1" ht="17.100000000000001" customHeight="1">
      <c r="A550" s="19">
        <v>20801</v>
      </c>
      <c r="B550" s="22" t="s">
        <v>411</v>
      </c>
      <c r="C550" s="20">
        <f>SUM(C551:C568)</f>
        <v>6776</v>
      </c>
    </row>
    <row r="551" spans="1:3" s="88" customFormat="1" ht="17.100000000000001" customHeight="1">
      <c r="A551" s="19">
        <v>2080101</v>
      </c>
      <c r="B551" s="19" t="s">
        <v>69</v>
      </c>
      <c r="C551" s="20">
        <v>2003</v>
      </c>
    </row>
    <row r="552" spans="1:3" s="88" customFormat="1" ht="17.100000000000001" customHeight="1">
      <c r="A552" s="19">
        <v>2080102</v>
      </c>
      <c r="B552" s="19" t="s">
        <v>70</v>
      </c>
      <c r="C552" s="20">
        <v>276</v>
      </c>
    </row>
    <row r="553" spans="1:3" s="88" customFormat="1" ht="17.100000000000001" hidden="1" customHeight="1">
      <c r="A553" s="19">
        <v>2080103</v>
      </c>
      <c r="B553" s="19" t="s">
        <v>71</v>
      </c>
      <c r="C553" s="20">
        <v>0</v>
      </c>
    </row>
    <row r="554" spans="1:3" s="88" customFormat="1" ht="17.100000000000001" customHeight="1">
      <c r="A554" s="19">
        <v>2080104</v>
      </c>
      <c r="B554" s="19" t="s">
        <v>412</v>
      </c>
      <c r="C554" s="20">
        <v>44</v>
      </c>
    </row>
    <row r="555" spans="1:3" s="88" customFormat="1" ht="17.100000000000001" customHeight="1">
      <c r="A555" s="19">
        <v>2080105</v>
      </c>
      <c r="B555" s="19" t="s">
        <v>413</v>
      </c>
      <c r="C555" s="20">
        <v>4</v>
      </c>
    </row>
    <row r="556" spans="1:3" s="88" customFormat="1" ht="17.100000000000001" customHeight="1">
      <c r="A556" s="19">
        <v>2080106</v>
      </c>
      <c r="B556" s="19" t="s">
        <v>414</v>
      </c>
      <c r="C556" s="20">
        <v>9</v>
      </c>
    </row>
    <row r="557" spans="1:3" s="88" customFormat="1" ht="17.100000000000001" hidden="1" customHeight="1">
      <c r="A557" s="19">
        <v>2080107</v>
      </c>
      <c r="B557" s="19" t="s">
        <v>415</v>
      </c>
      <c r="C557" s="20">
        <v>0</v>
      </c>
    </row>
    <row r="558" spans="1:3" s="88" customFormat="1" ht="17.100000000000001" hidden="1" customHeight="1">
      <c r="A558" s="19">
        <v>2080108</v>
      </c>
      <c r="B558" s="19" t="s">
        <v>110</v>
      </c>
      <c r="C558" s="20">
        <v>0</v>
      </c>
    </row>
    <row r="559" spans="1:3" s="88" customFormat="1" ht="17.100000000000001" customHeight="1">
      <c r="A559" s="19">
        <v>2080109</v>
      </c>
      <c r="B559" s="19" t="s">
        <v>416</v>
      </c>
      <c r="C559" s="20">
        <v>1</v>
      </c>
    </row>
    <row r="560" spans="1:3" s="88" customFormat="1" ht="17.100000000000001" hidden="1" customHeight="1">
      <c r="A560" s="19">
        <v>2080110</v>
      </c>
      <c r="B560" s="19" t="s">
        <v>417</v>
      </c>
      <c r="C560" s="20">
        <v>0</v>
      </c>
    </row>
    <row r="561" spans="1:3" s="88" customFormat="1" ht="17.100000000000001" hidden="1" customHeight="1">
      <c r="A561" s="19">
        <v>2080111</v>
      </c>
      <c r="B561" s="19" t="s">
        <v>418</v>
      </c>
      <c r="C561" s="20">
        <v>0</v>
      </c>
    </row>
    <row r="562" spans="1:3" s="88" customFormat="1" ht="17.100000000000001" customHeight="1">
      <c r="A562" s="19">
        <v>2080112</v>
      </c>
      <c r="B562" s="19" t="s">
        <v>419</v>
      </c>
      <c r="C562" s="20">
        <v>68</v>
      </c>
    </row>
    <row r="563" spans="1:3" s="88" customFormat="1" ht="17.100000000000001" hidden="1" customHeight="1">
      <c r="A563" s="19">
        <v>2080113</v>
      </c>
      <c r="B563" s="19" t="s">
        <v>127</v>
      </c>
      <c r="C563" s="20">
        <v>0</v>
      </c>
    </row>
    <row r="564" spans="1:3" s="88" customFormat="1" ht="17.100000000000001" customHeight="1">
      <c r="A564" s="19">
        <v>2080114</v>
      </c>
      <c r="B564" s="19" t="s">
        <v>128</v>
      </c>
      <c r="C564" s="20">
        <v>10</v>
      </c>
    </row>
    <row r="565" spans="1:3" s="88" customFormat="1" ht="17.100000000000001" hidden="1" customHeight="1">
      <c r="A565" s="19">
        <v>2080115</v>
      </c>
      <c r="B565" s="19" t="s">
        <v>129</v>
      </c>
      <c r="C565" s="20">
        <v>0</v>
      </c>
    </row>
    <row r="566" spans="1:3" s="88" customFormat="1" ht="17.100000000000001" hidden="1" customHeight="1">
      <c r="A566" s="19">
        <v>2080116</v>
      </c>
      <c r="B566" s="19" t="s">
        <v>130</v>
      </c>
      <c r="C566" s="20">
        <v>0</v>
      </c>
    </row>
    <row r="567" spans="1:3" s="88" customFormat="1" ht="17.100000000000001" hidden="1" customHeight="1">
      <c r="A567" s="19">
        <v>2080150</v>
      </c>
      <c r="B567" s="19" t="s">
        <v>78</v>
      </c>
      <c r="C567" s="20">
        <v>0</v>
      </c>
    </row>
    <row r="568" spans="1:3" s="88" customFormat="1" ht="17.100000000000001" customHeight="1">
      <c r="A568" s="19">
        <v>2080199</v>
      </c>
      <c r="B568" s="19" t="s">
        <v>420</v>
      </c>
      <c r="C568" s="20">
        <v>4361</v>
      </c>
    </row>
    <row r="569" spans="1:3" s="88" customFormat="1" ht="17.100000000000001" customHeight="1">
      <c r="A569" s="19">
        <v>20802</v>
      </c>
      <c r="B569" s="22" t="s">
        <v>421</v>
      </c>
      <c r="C569" s="20">
        <f>SUM(C570:C576)</f>
        <v>19174</v>
      </c>
    </row>
    <row r="570" spans="1:3" s="88" customFormat="1" ht="17.100000000000001" customHeight="1">
      <c r="A570" s="19">
        <v>2080201</v>
      </c>
      <c r="B570" s="19" t="s">
        <v>69</v>
      </c>
      <c r="C570" s="20">
        <v>1057</v>
      </c>
    </row>
    <row r="571" spans="1:3" s="88" customFormat="1" ht="17.100000000000001" customHeight="1">
      <c r="A571" s="19">
        <v>2080202</v>
      </c>
      <c r="B571" s="19" t="s">
        <v>70</v>
      </c>
      <c r="C571" s="20">
        <v>132</v>
      </c>
    </row>
    <row r="572" spans="1:3" s="88" customFormat="1" ht="17.100000000000001" hidden="1" customHeight="1">
      <c r="A572" s="19">
        <v>2080203</v>
      </c>
      <c r="B572" s="19" t="s">
        <v>71</v>
      </c>
      <c r="C572" s="20">
        <v>0</v>
      </c>
    </row>
    <row r="573" spans="1:3" s="88" customFormat="1" ht="17.100000000000001" hidden="1" customHeight="1">
      <c r="A573" s="19">
        <v>2080206</v>
      </c>
      <c r="B573" s="19" t="s">
        <v>1517</v>
      </c>
      <c r="C573" s="20">
        <v>0</v>
      </c>
    </row>
    <row r="574" spans="1:3" s="88" customFormat="1" ht="17.100000000000001" customHeight="1">
      <c r="A574" s="19">
        <v>2080207</v>
      </c>
      <c r="B574" s="19" t="s">
        <v>422</v>
      </c>
      <c r="C574" s="20">
        <v>10</v>
      </c>
    </row>
    <row r="575" spans="1:3" s="88" customFormat="1" ht="17.100000000000001" customHeight="1">
      <c r="A575" s="19">
        <v>2080208</v>
      </c>
      <c r="B575" s="19" t="s">
        <v>1518</v>
      </c>
      <c r="C575" s="20">
        <v>17855</v>
      </c>
    </row>
    <row r="576" spans="1:3" s="88" customFormat="1" ht="17.100000000000001" customHeight="1">
      <c r="A576" s="19">
        <v>2080299</v>
      </c>
      <c r="B576" s="19" t="s">
        <v>423</v>
      </c>
      <c r="C576" s="20">
        <v>120</v>
      </c>
    </row>
    <row r="577" spans="1:3" s="88" customFormat="1" ht="17.100000000000001" hidden="1" customHeight="1">
      <c r="A577" s="19">
        <v>20804</v>
      </c>
      <c r="B577" s="22" t="s">
        <v>424</v>
      </c>
      <c r="C577" s="20">
        <f>C578</f>
        <v>0</v>
      </c>
    </row>
    <row r="578" spans="1:3" s="88" customFormat="1" ht="17.100000000000001" hidden="1" customHeight="1">
      <c r="A578" s="19">
        <v>2080402</v>
      </c>
      <c r="B578" s="19" t="s">
        <v>425</v>
      </c>
      <c r="C578" s="20">
        <v>0</v>
      </c>
    </row>
    <row r="579" spans="1:3" s="88" customFormat="1" ht="17.100000000000001" customHeight="1">
      <c r="A579" s="19">
        <v>20805</v>
      </c>
      <c r="B579" s="22" t="s">
        <v>1519</v>
      </c>
      <c r="C579" s="20">
        <f>SUM(C580:C587)</f>
        <v>23375</v>
      </c>
    </row>
    <row r="580" spans="1:3" s="88" customFormat="1" ht="17.100000000000001" hidden="1" customHeight="1">
      <c r="A580" s="19">
        <v>2080501</v>
      </c>
      <c r="B580" s="19" t="s">
        <v>1520</v>
      </c>
      <c r="C580" s="20">
        <v>0</v>
      </c>
    </row>
    <row r="581" spans="1:3" s="88" customFormat="1" ht="17.100000000000001" hidden="1" customHeight="1">
      <c r="A581" s="19">
        <v>2080502</v>
      </c>
      <c r="B581" s="19" t="s">
        <v>426</v>
      </c>
      <c r="C581" s="20">
        <v>0</v>
      </c>
    </row>
    <row r="582" spans="1:3" s="88" customFormat="1" ht="17.100000000000001" hidden="1" customHeight="1">
      <c r="A582" s="19">
        <v>2080503</v>
      </c>
      <c r="B582" s="19" t="s">
        <v>427</v>
      </c>
      <c r="C582" s="20">
        <v>0</v>
      </c>
    </row>
    <row r="583" spans="1:3" s="88" customFormat="1" ht="17.100000000000001" customHeight="1">
      <c r="A583" s="19">
        <v>2080505</v>
      </c>
      <c r="B583" s="19" t="s">
        <v>428</v>
      </c>
      <c r="C583" s="20">
        <v>8014</v>
      </c>
    </row>
    <row r="584" spans="1:3" s="88" customFormat="1" ht="17.100000000000001" customHeight="1">
      <c r="A584" s="19">
        <v>2080506</v>
      </c>
      <c r="B584" s="19" t="s">
        <v>429</v>
      </c>
      <c r="C584" s="20">
        <v>1666</v>
      </c>
    </row>
    <row r="585" spans="1:3" s="88" customFormat="1" ht="17.100000000000001" customHeight="1">
      <c r="A585" s="19">
        <v>2080507</v>
      </c>
      <c r="B585" s="19" t="s">
        <v>430</v>
      </c>
      <c r="C585" s="20">
        <v>13695</v>
      </c>
    </row>
    <row r="586" spans="1:3" s="88" customFormat="1" ht="17.100000000000001" hidden="1" customHeight="1">
      <c r="A586" s="19">
        <v>2080508</v>
      </c>
      <c r="B586" s="19" t="s">
        <v>1729</v>
      </c>
      <c r="C586" s="20">
        <v>0</v>
      </c>
    </row>
    <row r="587" spans="1:3" s="88" customFormat="1" ht="17.100000000000001" hidden="1" customHeight="1">
      <c r="A587" s="19">
        <v>2080599</v>
      </c>
      <c r="B587" s="19" t="s">
        <v>1521</v>
      </c>
      <c r="C587" s="20">
        <v>0</v>
      </c>
    </row>
    <row r="588" spans="1:3" s="88" customFormat="1" ht="17.100000000000001" customHeight="1">
      <c r="A588" s="19">
        <v>20806</v>
      </c>
      <c r="B588" s="22" t="s">
        <v>431</v>
      </c>
      <c r="C588" s="20">
        <f>SUM(C589:C591)</f>
        <v>109</v>
      </c>
    </row>
    <row r="589" spans="1:3" s="88" customFormat="1" ht="17.100000000000001" hidden="1" customHeight="1">
      <c r="A589" s="19">
        <v>2080601</v>
      </c>
      <c r="B589" s="19" t="s">
        <v>432</v>
      </c>
      <c r="C589" s="20">
        <v>0</v>
      </c>
    </row>
    <row r="590" spans="1:3" s="88" customFormat="1" ht="17.100000000000001" hidden="1" customHeight="1">
      <c r="A590" s="19">
        <v>2080602</v>
      </c>
      <c r="B590" s="19" t="s">
        <v>433</v>
      </c>
      <c r="C590" s="20">
        <v>0</v>
      </c>
    </row>
    <row r="591" spans="1:3" s="88" customFormat="1" ht="17.100000000000001" customHeight="1">
      <c r="A591" s="19">
        <v>2080699</v>
      </c>
      <c r="B591" s="19" t="s">
        <v>434</v>
      </c>
      <c r="C591" s="20">
        <v>109</v>
      </c>
    </row>
    <row r="592" spans="1:3" s="88" customFormat="1" ht="17.100000000000001" customHeight="1">
      <c r="A592" s="19">
        <v>20807</v>
      </c>
      <c r="B592" s="22" t="s">
        <v>435</v>
      </c>
      <c r="C592" s="20">
        <f>SUM(C593:C601)</f>
        <v>2382</v>
      </c>
    </row>
    <row r="593" spans="1:3" s="88" customFormat="1" ht="17.100000000000001" customHeight="1">
      <c r="A593" s="19">
        <v>2080701</v>
      </c>
      <c r="B593" s="19" t="s">
        <v>436</v>
      </c>
      <c r="C593" s="20">
        <v>425</v>
      </c>
    </row>
    <row r="594" spans="1:3" s="88" customFormat="1" ht="17.100000000000001" hidden="1" customHeight="1">
      <c r="A594" s="19">
        <v>2080702</v>
      </c>
      <c r="B594" s="19" t="s">
        <v>437</v>
      </c>
      <c r="C594" s="20">
        <v>0</v>
      </c>
    </row>
    <row r="595" spans="1:3" s="88" customFormat="1" ht="17.100000000000001" hidden="1" customHeight="1">
      <c r="A595" s="19">
        <v>2080704</v>
      </c>
      <c r="B595" s="19" t="s">
        <v>438</v>
      </c>
      <c r="C595" s="20">
        <v>0</v>
      </c>
    </row>
    <row r="596" spans="1:3" s="88" customFormat="1" ht="17.100000000000001" hidden="1" customHeight="1">
      <c r="A596" s="19">
        <v>2080705</v>
      </c>
      <c r="B596" s="19" t="s">
        <v>439</v>
      </c>
      <c r="C596" s="20">
        <v>0</v>
      </c>
    </row>
    <row r="597" spans="1:3" s="88" customFormat="1" ht="17.100000000000001" hidden="1" customHeight="1">
      <c r="A597" s="19">
        <v>2080709</v>
      </c>
      <c r="B597" s="19" t="s">
        <v>440</v>
      </c>
      <c r="C597" s="20">
        <v>0</v>
      </c>
    </row>
    <row r="598" spans="1:3" s="88" customFormat="1" ht="17.100000000000001" hidden="1" customHeight="1">
      <c r="A598" s="19">
        <v>2080711</v>
      </c>
      <c r="B598" s="19" t="s">
        <v>441</v>
      </c>
      <c r="C598" s="20">
        <v>0</v>
      </c>
    </row>
    <row r="599" spans="1:3" s="88" customFormat="1" ht="17.100000000000001" hidden="1" customHeight="1">
      <c r="A599" s="19">
        <v>2080712</v>
      </c>
      <c r="B599" s="19" t="s">
        <v>442</v>
      </c>
      <c r="C599" s="20">
        <v>0</v>
      </c>
    </row>
    <row r="600" spans="1:3" s="88" customFormat="1" ht="17.100000000000001" customHeight="1">
      <c r="A600" s="19">
        <v>2080713</v>
      </c>
      <c r="B600" s="19" t="s">
        <v>1730</v>
      </c>
      <c r="C600" s="20">
        <v>26</v>
      </c>
    </row>
    <row r="601" spans="1:3" s="88" customFormat="1" ht="17.100000000000001" customHeight="1">
      <c r="A601" s="19">
        <v>2080799</v>
      </c>
      <c r="B601" s="19" t="s">
        <v>443</v>
      </c>
      <c r="C601" s="20">
        <v>1931</v>
      </c>
    </row>
    <row r="602" spans="1:3" s="88" customFormat="1" ht="17.100000000000001" customHeight="1">
      <c r="A602" s="19">
        <v>20808</v>
      </c>
      <c r="B602" s="22" t="s">
        <v>444</v>
      </c>
      <c r="C602" s="20">
        <f>SUM(C603:C609)</f>
        <v>6350</v>
      </c>
    </row>
    <row r="603" spans="1:3" s="88" customFormat="1" ht="17.100000000000001" customHeight="1">
      <c r="A603" s="19">
        <v>2080801</v>
      </c>
      <c r="B603" s="19" t="s">
        <v>445</v>
      </c>
      <c r="C603" s="20">
        <v>1000</v>
      </c>
    </row>
    <row r="604" spans="1:3" s="88" customFormat="1" ht="17.100000000000001" customHeight="1">
      <c r="A604" s="19">
        <v>2080802</v>
      </c>
      <c r="B604" s="19" t="s">
        <v>446</v>
      </c>
      <c r="C604" s="20">
        <v>450</v>
      </c>
    </row>
    <row r="605" spans="1:3" s="88" customFormat="1" ht="17.100000000000001" customHeight="1">
      <c r="A605" s="19">
        <v>2080803</v>
      </c>
      <c r="B605" s="19" t="s">
        <v>447</v>
      </c>
      <c r="C605" s="20">
        <v>200</v>
      </c>
    </row>
    <row r="606" spans="1:3" s="88" customFormat="1" ht="17.100000000000001" hidden="1" customHeight="1">
      <c r="A606" s="19">
        <v>2080804</v>
      </c>
      <c r="B606" s="19" t="s">
        <v>448</v>
      </c>
      <c r="C606" s="20">
        <v>0</v>
      </c>
    </row>
    <row r="607" spans="1:3" s="88" customFormat="1" ht="17.100000000000001" customHeight="1">
      <c r="A607" s="19">
        <v>2080805</v>
      </c>
      <c r="B607" s="19" t="s">
        <v>449</v>
      </c>
      <c r="C607" s="20">
        <v>2632</v>
      </c>
    </row>
    <row r="608" spans="1:3" s="88" customFormat="1" ht="17.100000000000001" hidden="1" customHeight="1">
      <c r="A608" s="19">
        <v>2080806</v>
      </c>
      <c r="B608" s="19" t="s">
        <v>450</v>
      </c>
      <c r="C608" s="20">
        <v>0</v>
      </c>
    </row>
    <row r="609" spans="1:3" s="88" customFormat="1" ht="17.100000000000001" customHeight="1">
      <c r="A609" s="19">
        <v>2080899</v>
      </c>
      <c r="B609" s="19" t="s">
        <v>451</v>
      </c>
      <c r="C609" s="20">
        <v>2068</v>
      </c>
    </row>
    <row r="610" spans="1:3" s="88" customFormat="1" ht="17.100000000000001" customHeight="1">
      <c r="A610" s="19">
        <v>20809</v>
      </c>
      <c r="B610" s="22" t="s">
        <v>452</v>
      </c>
      <c r="C610" s="20">
        <f>SUM(C611:C616)</f>
        <v>5986</v>
      </c>
    </row>
    <row r="611" spans="1:3" s="88" customFormat="1" ht="17.100000000000001" customHeight="1">
      <c r="A611" s="19">
        <v>2080901</v>
      </c>
      <c r="B611" s="19" t="s">
        <v>453</v>
      </c>
      <c r="C611" s="20">
        <v>283</v>
      </c>
    </row>
    <row r="612" spans="1:3" s="88" customFormat="1" ht="17.100000000000001" customHeight="1">
      <c r="A612" s="19">
        <v>2080902</v>
      </c>
      <c r="B612" s="19" t="s">
        <v>454</v>
      </c>
      <c r="C612" s="20">
        <v>3721</v>
      </c>
    </row>
    <row r="613" spans="1:3" s="88" customFormat="1" ht="17.100000000000001" customHeight="1">
      <c r="A613" s="19">
        <v>2080903</v>
      </c>
      <c r="B613" s="19" t="s">
        <v>455</v>
      </c>
      <c r="C613" s="20">
        <v>1</v>
      </c>
    </row>
    <row r="614" spans="1:3" s="88" customFormat="1" ht="17.100000000000001" hidden="1" customHeight="1">
      <c r="A614" s="19">
        <v>2080904</v>
      </c>
      <c r="B614" s="19" t="s">
        <v>456</v>
      </c>
      <c r="C614" s="20">
        <v>0</v>
      </c>
    </row>
    <row r="615" spans="1:3" s="88" customFormat="1" ht="17.100000000000001" customHeight="1">
      <c r="A615" s="19">
        <v>2080905</v>
      </c>
      <c r="B615" s="19" t="s">
        <v>457</v>
      </c>
      <c r="C615" s="20">
        <v>241</v>
      </c>
    </row>
    <row r="616" spans="1:3" s="88" customFormat="1" ht="17.100000000000001" customHeight="1">
      <c r="A616" s="19">
        <v>2080999</v>
      </c>
      <c r="B616" s="19" t="s">
        <v>458</v>
      </c>
      <c r="C616" s="20">
        <v>1740</v>
      </c>
    </row>
    <row r="617" spans="1:3" s="88" customFormat="1" ht="17.100000000000001" customHeight="1">
      <c r="A617" s="19">
        <v>20810</v>
      </c>
      <c r="B617" s="22" t="s">
        <v>459</v>
      </c>
      <c r="C617" s="20">
        <f>SUM(C618:C624)</f>
        <v>4272</v>
      </c>
    </row>
    <row r="618" spans="1:3" s="88" customFormat="1" ht="17.100000000000001" customHeight="1">
      <c r="A618" s="19">
        <v>2081001</v>
      </c>
      <c r="B618" s="19" t="s">
        <v>460</v>
      </c>
      <c r="C618" s="20">
        <v>101</v>
      </c>
    </row>
    <row r="619" spans="1:3" s="88" customFormat="1" ht="17.100000000000001" customHeight="1">
      <c r="A619" s="19">
        <v>2081002</v>
      </c>
      <c r="B619" s="19" t="s">
        <v>461</v>
      </c>
      <c r="C619" s="20">
        <v>3987</v>
      </c>
    </row>
    <row r="620" spans="1:3" s="88" customFormat="1" ht="17.100000000000001" hidden="1" customHeight="1">
      <c r="A620" s="19">
        <v>2081003</v>
      </c>
      <c r="B620" s="19" t="s">
        <v>1522</v>
      </c>
      <c r="C620" s="20">
        <v>0</v>
      </c>
    </row>
    <row r="621" spans="1:3" s="88" customFormat="1" ht="17.100000000000001" customHeight="1">
      <c r="A621" s="19">
        <v>2081004</v>
      </c>
      <c r="B621" s="19" t="s">
        <v>462</v>
      </c>
      <c r="C621" s="20">
        <v>84</v>
      </c>
    </row>
    <row r="622" spans="1:3" s="88" customFormat="1" ht="17.100000000000001" hidden="1" customHeight="1">
      <c r="A622" s="19">
        <v>2081005</v>
      </c>
      <c r="B622" s="19" t="s">
        <v>463</v>
      </c>
      <c r="C622" s="20">
        <v>0</v>
      </c>
    </row>
    <row r="623" spans="1:3" s="88" customFormat="1" ht="17.100000000000001" hidden="1" customHeight="1">
      <c r="A623" s="19">
        <v>2081006</v>
      </c>
      <c r="B623" s="19" t="s">
        <v>1523</v>
      </c>
      <c r="C623" s="20">
        <v>0</v>
      </c>
    </row>
    <row r="624" spans="1:3" s="88" customFormat="1" ht="17.100000000000001" customHeight="1">
      <c r="A624" s="19">
        <v>2081099</v>
      </c>
      <c r="B624" s="19" t="s">
        <v>464</v>
      </c>
      <c r="C624" s="20">
        <v>100</v>
      </c>
    </row>
    <row r="625" spans="1:3" s="88" customFormat="1" ht="17.100000000000001" customHeight="1">
      <c r="A625" s="19">
        <v>20811</v>
      </c>
      <c r="B625" s="22" t="s">
        <v>465</v>
      </c>
      <c r="C625" s="20">
        <f>SUM(C626:C633)</f>
        <v>3037</v>
      </c>
    </row>
    <row r="626" spans="1:3" s="88" customFormat="1" ht="17.100000000000001" customHeight="1">
      <c r="A626" s="19">
        <v>2081101</v>
      </c>
      <c r="B626" s="19" t="s">
        <v>69</v>
      </c>
      <c r="C626" s="20">
        <v>308</v>
      </c>
    </row>
    <row r="627" spans="1:3" s="88" customFormat="1" ht="17.100000000000001" hidden="1" customHeight="1">
      <c r="A627" s="19">
        <v>2081102</v>
      </c>
      <c r="B627" s="19" t="s">
        <v>70</v>
      </c>
      <c r="C627" s="20">
        <v>0</v>
      </c>
    </row>
    <row r="628" spans="1:3" s="88" customFormat="1" ht="17.100000000000001" hidden="1" customHeight="1">
      <c r="A628" s="19">
        <v>2081103</v>
      </c>
      <c r="B628" s="19" t="s">
        <v>71</v>
      </c>
      <c r="C628" s="20">
        <v>0</v>
      </c>
    </row>
    <row r="629" spans="1:3" s="88" customFormat="1" ht="17.100000000000001" customHeight="1">
      <c r="A629" s="19">
        <v>2081104</v>
      </c>
      <c r="B629" s="19" t="s">
        <v>466</v>
      </c>
      <c r="C629" s="20">
        <v>917</v>
      </c>
    </row>
    <row r="630" spans="1:3" s="88" customFormat="1" ht="17.100000000000001" customHeight="1">
      <c r="A630" s="19">
        <v>2081105</v>
      </c>
      <c r="B630" s="19" t="s">
        <v>467</v>
      </c>
      <c r="C630" s="20">
        <v>151</v>
      </c>
    </row>
    <row r="631" spans="1:3" s="88" customFormat="1" ht="17.100000000000001" hidden="1" customHeight="1">
      <c r="A631" s="19">
        <v>2081106</v>
      </c>
      <c r="B631" s="19" t="s">
        <v>468</v>
      </c>
      <c r="C631" s="20">
        <v>0</v>
      </c>
    </row>
    <row r="632" spans="1:3" s="88" customFormat="1" ht="17.100000000000001" customHeight="1">
      <c r="A632" s="19">
        <v>2081107</v>
      </c>
      <c r="B632" s="19" t="s">
        <v>469</v>
      </c>
      <c r="C632" s="20">
        <v>1103</v>
      </c>
    </row>
    <row r="633" spans="1:3" s="88" customFormat="1" ht="17.100000000000001" customHeight="1">
      <c r="A633" s="19">
        <v>2081199</v>
      </c>
      <c r="B633" s="19" t="s">
        <v>470</v>
      </c>
      <c r="C633" s="20">
        <v>558</v>
      </c>
    </row>
    <row r="634" spans="1:3" s="88" customFormat="1" ht="17.100000000000001" hidden="1" customHeight="1">
      <c r="A634" s="19">
        <v>20816</v>
      </c>
      <c r="B634" s="22" t="s">
        <v>471</v>
      </c>
      <c r="C634" s="20">
        <f>SUM(C635:C638)</f>
        <v>0</v>
      </c>
    </row>
    <row r="635" spans="1:3" s="88" customFormat="1" ht="17.100000000000001" hidden="1" customHeight="1">
      <c r="A635" s="19">
        <v>2081601</v>
      </c>
      <c r="B635" s="19" t="s">
        <v>69</v>
      </c>
      <c r="C635" s="20">
        <v>0</v>
      </c>
    </row>
    <row r="636" spans="1:3" s="88" customFormat="1" ht="17.100000000000001" hidden="1" customHeight="1">
      <c r="A636" s="19">
        <v>2081602</v>
      </c>
      <c r="B636" s="19" t="s">
        <v>70</v>
      </c>
      <c r="C636" s="20">
        <v>0</v>
      </c>
    </row>
    <row r="637" spans="1:3" s="88" customFormat="1" ht="17.100000000000001" hidden="1" customHeight="1">
      <c r="A637" s="19">
        <v>2081603</v>
      </c>
      <c r="B637" s="19" t="s">
        <v>71</v>
      </c>
      <c r="C637" s="20">
        <v>0</v>
      </c>
    </row>
    <row r="638" spans="1:3" s="88" customFormat="1" ht="17.100000000000001" hidden="1" customHeight="1">
      <c r="A638" s="19">
        <v>2081699</v>
      </c>
      <c r="B638" s="19" t="s">
        <v>472</v>
      </c>
      <c r="C638" s="20">
        <v>0</v>
      </c>
    </row>
    <row r="639" spans="1:3" s="88" customFormat="1" ht="17.100000000000001" customHeight="1">
      <c r="A639" s="19">
        <v>20819</v>
      </c>
      <c r="B639" s="22" t="s">
        <v>473</v>
      </c>
      <c r="C639" s="20">
        <f>SUM(C640:C641)</f>
        <v>3420</v>
      </c>
    </row>
    <row r="640" spans="1:3" s="88" customFormat="1" ht="17.100000000000001" customHeight="1">
      <c r="A640" s="19">
        <v>2081901</v>
      </c>
      <c r="B640" s="19" t="s">
        <v>474</v>
      </c>
      <c r="C640" s="20">
        <v>2435</v>
      </c>
    </row>
    <row r="641" spans="1:3" s="88" customFormat="1" ht="17.100000000000001" customHeight="1">
      <c r="A641" s="19">
        <v>2081902</v>
      </c>
      <c r="B641" s="19" t="s">
        <v>475</v>
      </c>
      <c r="C641" s="20">
        <v>985</v>
      </c>
    </row>
    <row r="642" spans="1:3" s="88" customFormat="1" ht="17.100000000000001" customHeight="1">
      <c r="A642" s="19">
        <v>20820</v>
      </c>
      <c r="B642" s="22" t="s">
        <v>476</v>
      </c>
      <c r="C642" s="20">
        <f>SUM(C643:C644)</f>
        <v>318</v>
      </c>
    </row>
    <row r="643" spans="1:3" s="88" customFormat="1" ht="17.100000000000001" customHeight="1">
      <c r="A643" s="19">
        <v>2082001</v>
      </c>
      <c r="B643" s="19" t="s">
        <v>477</v>
      </c>
      <c r="C643" s="20">
        <v>310</v>
      </c>
    </row>
    <row r="644" spans="1:3" s="88" customFormat="1" ht="17.100000000000001" customHeight="1">
      <c r="A644" s="19">
        <v>2082002</v>
      </c>
      <c r="B644" s="19" t="s">
        <v>478</v>
      </c>
      <c r="C644" s="20">
        <v>8</v>
      </c>
    </row>
    <row r="645" spans="1:3" s="88" customFormat="1" ht="17.100000000000001" customHeight="1">
      <c r="A645" s="19">
        <v>20821</v>
      </c>
      <c r="B645" s="22" t="s">
        <v>479</v>
      </c>
      <c r="C645" s="20">
        <f>SUM(C646:C647)</f>
        <v>566</v>
      </c>
    </row>
    <row r="646" spans="1:3" s="88" customFormat="1" ht="17.100000000000001" customHeight="1">
      <c r="A646" s="19">
        <v>2082101</v>
      </c>
      <c r="B646" s="19" t="s">
        <v>480</v>
      </c>
      <c r="C646" s="20">
        <v>178</v>
      </c>
    </row>
    <row r="647" spans="1:3" s="88" customFormat="1" ht="17.100000000000001" customHeight="1">
      <c r="A647" s="19">
        <v>2082102</v>
      </c>
      <c r="B647" s="19" t="s">
        <v>481</v>
      </c>
      <c r="C647" s="20">
        <v>388</v>
      </c>
    </row>
    <row r="648" spans="1:3" s="88" customFormat="1" ht="17.100000000000001" hidden="1" customHeight="1">
      <c r="A648" s="19">
        <v>20824</v>
      </c>
      <c r="B648" s="22" t="s">
        <v>482</v>
      </c>
      <c r="C648" s="20">
        <f>SUM(C649:C650)</f>
        <v>0</v>
      </c>
    </row>
    <row r="649" spans="1:3" s="88" customFormat="1" ht="17.100000000000001" hidden="1" customHeight="1">
      <c r="A649" s="19">
        <v>2082401</v>
      </c>
      <c r="B649" s="19" t="s">
        <v>483</v>
      </c>
      <c r="C649" s="20">
        <v>0</v>
      </c>
    </row>
    <row r="650" spans="1:3" s="88" customFormat="1" ht="17.100000000000001" hidden="1" customHeight="1">
      <c r="A650" s="19">
        <v>2082402</v>
      </c>
      <c r="B650" s="19" t="s">
        <v>484</v>
      </c>
      <c r="C650" s="20">
        <v>0</v>
      </c>
    </row>
    <row r="651" spans="1:3" s="88" customFormat="1" ht="17.100000000000001" customHeight="1">
      <c r="A651" s="19">
        <v>20825</v>
      </c>
      <c r="B651" s="22" t="s">
        <v>485</v>
      </c>
      <c r="C651" s="20">
        <f>SUM(C652:C653)</f>
        <v>602</v>
      </c>
    </row>
    <row r="652" spans="1:3" s="88" customFormat="1" ht="17.100000000000001" customHeight="1">
      <c r="A652" s="19">
        <v>2082501</v>
      </c>
      <c r="B652" s="19" t="s">
        <v>486</v>
      </c>
      <c r="C652" s="20">
        <v>573</v>
      </c>
    </row>
    <row r="653" spans="1:3" s="88" customFormat="1" ht="17.100000000000001" customHeight="1">
      <c r="A653" s="19">
        <v>2082502</v>
      </c>
      <c r="B653" s="19" t="s">
        <v>487</v>
      </c>
      <c r="C653" s="20">
        <v>29</v>
      </c>
    </row>
    <row r="654" spans="1:3" s="88" customFormat="1" ht="17.100000000000001" customHeight="1">
      <c r="A654" s="19">
        <v>20826</v>
      </c>
      <c r="B654" s="22" t="s">
        <v>488</v>
      </c>
      <c r="C654" s="20">
        <f>SUM(C655:C657)</f>
        <v>6111</v>
      </c>
    </row>
    <row r="655" spans="1:3" s="88" customFormat="1" ht="17.100000000000001" hidden="1" customHeight="1">
      <c r="A655" s="19">
        <v>2082601</v>
      </c>
      <c r="B655" s="19" t="s">
        <v>489</v>
      </c>
      <c r="C655" s="20">
        <v>0</v>
      </c>
    </row>
    <row r="656" spans="1:3" s="88" customFormat="1" ht="17.100000000000001" customHeight="1">
      <c r="A656" s="19">
        <v>2082602</v>
      </c>
      <c r="B656" s="19" t="s">
        <v>490</v>
      </c>
      <c r="C656" s="20">
        <v>6111</v>
      </c>
    </row>
    <row r="657" spans="1:3" s="88" customFormat="1" ht="17.100000000000001" hidden="1" customHeight="1">
      <c r="A657" s="19">
        <v>2082699</v>
      </c>
      <c r="B657" s="19" t="s">
        <v>491</v>
      </c>
      <c r="C657" s="20">
        <v>0</v>
      </c>
    </row>
    <row r="658" spans="1:3" s="88" customFormat="1" ht="17.100000000000001" hidden="1" customHeight="1">
      <c r="A658" s="19">
        <v>20827</v>
      </c>
      <c r="B658" s="22" t="s">
        <v>492</v>
      </c>
      <c r="C658" s="20">
        <f>SUM(C659:C661)</f>
        <v>0</v>
      </c>
    </row>
    <row r="659" spans="1:3" s="88" customFormat="1" ht="17.100000000000001" hidden="1" customHeight="1">
      <c r="A659" s="19">
        <v>2082701</v>
      </c>
      <c r="B659" s="19" t="s">
        <v>493</v>
      </c>
      <c r="C659" s="20">
        <v>0</v>
      </c>
    </row>
    <row r="660" spans="1:3" s="88" customFormat="1" ht="17.100000000000001" hidden="1" customHeight="1">
      <c r="A660" s="19">
        <v>2082702</v>
      </c>
      <c r="B660" s="19" t="s">
        <v>494</v>
      </c>
      <c r="C660" s="20">
        <v>0</v>
      </c>
    </row>
    <row r="661" spans="1:3" s="88" customFormat="1" ht="17.100000000000001" hidden="1" customHeight="1">
      <c r="A661" s="19">
        <v>2082799</v>
      </c>
      <c r="B661" s="19" t="s">
        <v>495</v>
      </c>
      <c r="C661" s="20">
        <v>0</v>
      </c>
    </row>
    <row r="662" spans="1:3" s="88" customFormat="1" ht="17.100000000000001" customHeight="1">
      <c r="A662" s="19">
        <v>20828</v>
      </c>
      <c r="B662" s="22" t="s">
        <v>496</v>
      </c>
      <c r="C662" s="20">
        <f>SUM(C663:C669)</f>
        <v>832</v>
      </c>
    </row>
    <row r="663" spans="1:3" s="88" customFormat="1" ht="17.100000000000001" customHeight="1">
      <c r="A663" s="19">
        <v>2082801</v>
      </c>
      <c r="B663" s="19" t="s">
        <v>69</v>
      </c>
      <c r="C663" s="20">
        <v>532</v>
      </c>
    </row>
    <row r="664" spans="1:3" s="88" customFormat="1" ht="17.100000000000001" hidden="1" customHeight="1">
      <c r="A664" s="19">
        <v>2082802</v>
      </c>
      <c r="B664" s="19" t="s">
        <v>70</v>
      </c>
      <c r="C664" s="20">
        <v>0</v>
      </c>
    </row>
    <row r="665" spans="1:3" s="88" customFormat="1" ht="17.100000000000001" hidden="1" customHeight="1">
      <c r="A665" s="19">
        <v>2082803</v>
      </c>
      <c r="B665" s="19" t="s">
        <v>71</v>
      </c>
      <c r="C665" s="20">
        <v>0</v>
      </c>
    </row>
    <row r="666" spans="1:3" s="88" customFormat="1" ht="17.100000000000001" hidden="1" customHeight="1">
      <c r="A666" s="19">
        <v>2082804</v>
      </c>
      <c r="B666" s="19" t="s">
        <v>497</v>
      </c>
      <c r="C666" s="20">
        <v>0</v>
      </c>
    </row>
    <row r="667" spans="1:3" s="88" customFormat="1" ht="17.100000000000001" hidden="1" customHeight="1">
      <c r="A667" s="19">
        <v>2082805</v>
      </c>
      <c r="B667" s="19" t="s">
        <v>498</v>
      </c>
      <c r="C667" s="20">
        <v>0</v>
      </c>
    </row>
    <row r="668" spans="1:3" s="88" customFormat="1" ht="17.100000000000001" hidden="1" customHeight="1">
      <c r="A668" s="19">
        <v>2082850</v>
      </c>
      <c r="B668" s="19" t="s">
        <v>78</v>
      </c>
      <c r="C668" s="20">
        <v>0</v>
      </c>
    </row>
    <row r="669" spans="1:3" s="88" customFormat="1" ht="17.100000000000001" customHeight="1">
      <c r="A669" s="19">
        <v>2082899</v>
      </c>
      <c r="B669" s="19" t="s">
        <v>499</v>
      </c>
      <c r="C669" s="20">
        <v>300</v>
      </c>
    </row>
    <row r="670" spans="1:3" s="88" customFormat="1" ht="17.100000000000001" hidden="1" customHeight="1">
      <c r="A670" s="19">
        <v>20830</v>
      </c>
      <c r="B670" s="22" t="s">
        <v>1524</v>
      </c>
      <c r="C670" s="20">
        <f>SUM(C671:C672)</f>
        <v>0</v>
      </c>
    </row>
    <row r="671" spans="1:3" s="88" customFormat="1" ht="17.100000000000001" hidden="1" customHeight="1">
      <c r="A671" s="19">
        <v>2083001</v>
      </c>
      <c r="B671" s="19" t="s">
        <v>1525</v>
      </c>
      <c r="C671" s="20">
        <v>0</v>
      </c>
    </row>
    <row r="672" spans="1:3" s="88" customFormat="1" ht="17.100000000000001" hidden="1" customHeight="1">
      <c r="A672" s="19">
        <v>2083099</v>
      </c>
      <c r="B672" s="19" t="s">
        <v>1526</v>
      </c>
      <c r="C672" s="20">
        <v>0</v>
      </c>
    </row>
    <row r="673" spans="1:3" s="88" customFormat="1" ht="17.100000000000001" customHeight="1">
      <c r="A673" s="19">
        <v>20899</v>
      </c>
      <c r="B673" s="22" t="s">
        <v>500</v>
      </c>
      <c r="C673" s="20">
        <f>C674</f>
        <v>2201</v>
      </c>
    </row>
    <row r="674" spans="1:3" s="88" customFormat="1" ht="17.100000000000001" customHeight="1">
      <c r="A674" s="19">
        <v>2089999</v>
      </c>
      <c r="B674" s="19" t="s">
        <v>501</v>
      </c>
      <c r="C674" s="20">
        <v>2201</v>
      </c>
    </row>
    <row r="675" spans="1:3" s="88" customFormat="1" ht="17.100000000000001" customHeight="1">
      <c r="A675" s="19">
        <v>210</v>
      </c>
      <c r="B675" s="22" t="s">
        <v>502</v>
      </c>
      <c r="C675" s="20">
        <f>SUM(C676,C681,C695,C699,C711,C714,C718,C723,C727,C731,C734,C743,C745)</f>
        <v>47280</v>
      </c>
    </row>
    <row r="676" spans="1:3" s="88" customFormat="1" ht="17.100000000000001" customHeight="1">
      <c r="A676" s="19">
        <v>21001</v>
      </c>
      <c r="B676" s="22" t="s">
        <v>503</v>
      </c>
      <c r="C676" s="20">
        <f>SUM(C677:C680)</f>
        <v>1585</v>
      </c>
    </row>
    <row r="677" spans="1:3" s="88" customFormat="1" ht="17.100000000000001" customHeight="1">
      <c r="A677" s="19">
        <v>2100101</v>
      </c>
      <c r="B677" s="19" t="s">
        <v>69</v>
      </c>
      <c r="C677" s="20">
        <v>1284</v>
      </c>
    </row>
    <row r="678" spans="1:3" s="88" customFormat="1" ht="17.100000000000001" hidden="1" customHeight="1">
      <c r="A678" s="19">
        <v>2100102</v>
      </c>
      <c r="B678" s="19" t="s">
        <v>70</v>
      </c>
      <c r="C678" s="20">
        <v>0</v>
      </c>
    </row>
    <row r="679" spans="1:3" s="88" customFormat="1" ht="17.100000000000001" hidden="1" customHeight="1">
      <c r="A679" s="19">
        <v>2100103</v>
      </c>
      <c r="B679" s="19" t="s">
        <v>71</v>
      </c>
      <c r="C679" s="20">
        <v>0</v>
      </c>
    </row>
    <row r="680" spans="1:3" s="88" customFormat="1" ht="17.100000000000001" customHeight="1">
      <c r="A680" s="19">
        <v>2100199</v>
      </c>
      <c r="B680" s="19" t="s">
        <v>504</v>
      </c>
      <c r="C680" s="20">
        <v>301</v>
      </c>
    </row>
    <row r="681" spans="1:3" s="88" customFormat="1" ht="17.100000000000001" hidden="1" customHeight="1">
      <c r="A681" s="19">
        <v>21002</v>
      </c>
      <c r="B681" s="22" t="s">
        <v>505</v>
      </c>
      <c r="C681" s="20">
        <f>SUM(C682:C694)</f>
        <v>0</v>
      </c>
    </row>
    <row r="682" spans="1:3" s="88" customFormat="1" ht="17.100000000000001" hidden="1" customHeight="1">
      <c r="A682" s="19">
        <v>2100201</v>
      </c>
      <c r="B682" s="19" t="s">
        <v>506</v>
      </c>
      <c r="C682" s="20">
        <v>0</v>
      </c>
    </row>
    <row r="683" spans="1:3" s="88" customFormat="1" ht="17.100000000000001" hidden="1" customHeight="1">
      <c r="A683" s="19">
        <v>2100202</v>
      </c>
      <c r="B683" s="19" t="s">
        <v>507</v>
      </c>
      <c r="C683" s="20">
        <v>0</v>
      </c>
    </row>
    <row r="684" spans="1:3" s="88" customFormat="1" ht="17.100000000000001" hidden="1" customHeight="1">
      <c r="A684" s="19">
        <v>2100203</v>
      </c>
      <c r="B684" s="19" t="s">
        <v>508</v>
      </c>
      <c r="C684" s="20">
        <v>0</v>
      </c>
    </row>
    <row r="685" spans="1:3" s="88" customFormat="1" ht="17.100000000000001" hidden="1" customHeight="1">
      <c r="A685" s="19">
        <v>2100204</v>
      </c>
      <c r="B685" s="19" t="s">
        <v>509</v>
      </c>
      <c r="C685" s="20">
        <v>0</v>
      </c>
    </row>
    <row r="686" spans="1:3" s="88" customFormat="1" ht="17.100000000000001" hidden="1" customHeight="1">
      <c r="A686" s="19">
        <v>2100205</v>
      </c>
      <c r="B686" s="19" t="s">
        <v>510</v>
      </c>
      <c r="C686" s="20">
        <v>0</v>
      </c>
    </row>
    <row r="687" spans="1:3" s="88" customFormat="1" ht="17.100000000000001" hidden="1" customHeight="1">
      <c r="A687" s="19">
        <v>2100206</v>
      </c>
      <c r="B687" s="19" t="s">
        <v>1527</v>
      </c>
      <c r="C687" s="20">
        <v>0</v>
      </c>
    </row>
    <row r="688" spans="1:3" s="88" customFormat="1" ht="17.100000000000001" hidden="1" customHeight="1">
      <c r="A688" s="19">
        <v>2100207</v>
      </c>
      <c r="B688" s="19" t="s">
        <v>511</v>
      </c>
      <c r="C688" s="20">
        <v>0</v>
      </c>
    </row>
    <row r="689" spans="1:3" s="88" customFormat="1" ht="17.100000000000001" hidden="1" customHeight="1">
      <c r="A689" s="19">
        <v>2100208</v>
      </c>
      <c r="B689" s="19" t="s">
        <v>512</v>
      </c>
      <c r="C689" s="20">
        <v>0</v>
      </c>
    </row>
    <row r="690" spans="1:3" s="88" customFormat="1" ht="17.100000000000001" hidden="1" customHeight="1">
      <c r="A690" s="19">
        <v>2100209</v>
      </c>
      <c r="B690" s="19" t="s">
        <v>513</v>
      </c>
      <c r="C690" s="20">
        <v>0</v>
      </c>
    </row>
    <row r="691" spans="1:3" s="88" customFormat="1" ht="17.100000000000001" hidden="1" customHeight="1">
      <c r="A691" s="19">
        <v>2100210</v>
      </c>
      <c r="B691" s="19" t="s">
        <v>514</v>
      </c>
      <c r="C691" s="20">
        <v>0</v>
      </c>
    </row>
    <row r="692" spans="1:3" s="88" customFormat="1" ht="17.100000000000001" hidden="1" customHeight="1">
      <c r="A692" s="19">
        <v>2100211</v>
      </c>
      <c r="B692" s="19" t="s">
        <v>515</v>
      </c>
      <c r="C692" s="20">
        <v>0</v>
      </c>
    </row>
    <row r="693" spans="1:3" s="88" customFormat="1" ht="17.100000000000001" hidden="1" customHeight="1">
      <c r="A693" s="19">
        <v>2100212</v>
      </c>
      <c r="B693" s="19" t="s">
        <v>1528</v>
      </c>
      <c r="C693" s="20">
        <v>0</v>
      </c>
    </row>
    <row r="694" spans="1:3" s="88" customFormat="1" ht="17.100000000000001" hidden="1" customHeight="1">
      <c r="A694" s="19">
        <v>2100299</v>
      </c>
      <c r="B694" s="19" t="s">
        <v>516</v>
      </c>
      <c r="C694" s="20">
        <v>0</v>
      </c>
    </row>
    <row r="695" spans="1:3" s="88" customFormat="1" ht="17.100000000000001" customHeight="1">
      <c r="A695" s="19">
        <v>21003</v>
      </c>
      <c r="B695" s="22" t="s">
        <v>517</v>
      </c>
      <c r="C695" s="20">
        <f>SUM(C696:C698)</f>
        <v>3489</v>
      </c>
    </row>
    <row r="696" spans="1:3" s="88" customFormat="1" ht="17.100000000000001" customHeight="1">
      <c r="A696" s="19">
        <v>2100301</v>
      </c>
      <c r="B696" s="19" t="s">
        <v>518</v>
      </c>
      <c r="C696" s="20">
        <v>3</v>
      </c>
    </row>
    <row r="697" spans="1:3" s="88" customFormat="1" ht="17.100000000000001" hidden="1" customHeight="1">
      <c r="A697" s="19">
        <v>2100302</v>
      </c>
      <c r="B697" s="19" t="s">
        <v>519</v>
      </c>
      <c r="C697" s="20">
        <v>0</v>
      </c>
    </row>
    <row r="698" spans="1:3" s="88" customFormat="1" ht="17.100000000000001" customHeight="1">
      <c r="A698" s="19">
        <v>2100399</v>
      </c>
      <c r="B698" s="19" t="s">
        <v>520</v>
      </c>
      <c r="C698" s="20">
        <v>3486</v>
      </c>
    </row>
    <row r="699" spans="1:3" s="88" customFormat="1" ht="17.100000000000001" customHeight="1">
      <c r="A699" s="19">
        <v>21004</v>
      </c>
      <c r="B699" s="22" t="s">
        <v>521</v>
      </c>
      <c r="C699" s="20">
        <f>SUM(C700:C710)</f>
        <v>22441</v>
      </c>
    </row>
    <row r="700" spans="1:3" s="88" customFormat="1" ht="17.100000000000001" customHeight="1">
      <c r="A700" s="19">
        <v>2100401</v>
      </c>
      <c r="B700" s="19" t="s">
        <v>522</v>
      </c>
      <c r="C700" s="20">
        <v>7638</v>
      </c>
    </row>
    <row r="701" spans="1:3" s="88" customFormat="1" ht="17.100000000000001" customHeight="1">
      <c r="A701" s="19">
        <v>2100402</v>
      </c>
      <c r="B701" s="19" t="s">
        <v>523</v>
      </c>
      <c r="C701" s="20">
        <v>763</v>
      </c>
    </row>
    <row r="702" spans="1:3" s="88" customFormat="1" ht="17.100000000000001" customHeight="1">
      <c r="A702" s="19">
        <v>2100403</v>
      </c>
      <c r="B702" s="19" t="s">
        <v>524</v>
      </c>
      <c r="C702" s="20">
        <v>2231</v>
      </c>
    </row>
    <row r="703" spans="1:3" s="88" customFormat="1" ht="17.100000000000001" hidden="1" customHeight="1">
      <c r="A703" s="19">
        <v>2100404</v>
      </c>
      <c r="B703" s="19" t="s">
        <v>525</v>
      </c>
      <c r="C703" s="20">
        <v>0</v>
      </c>
    </row>
    <row r="704" spans="1:3" s="88" customFormat="1" ht="17.100000000000001" hidden="1" customHeight="1">
      <c r="A704" s="19">
        <v>2100405</v>
      </c>
      <c r="B704" s="19" t="s">
        <v>526</v>
      </c>
      <c r="C704" s="20">
        <v>0</v>
      </c>
    </row>
    <row r="705" spans="1:3" s="88" customFormat="1" ht="17.100000000000001" hidden="1" customHeight="1">
      <c r="A705" s="19">
        <v>2100406</v>
      </c>
      <c r="B705" s="19" t="s">
        <v>527</v>
      </c>
      <c r="C705" s="20">
        <v>0</v>
      </c>
    </row>
    <row r="706" spans="1:3" s="88" customFormat="1" ht="17.100000000000001" hidden="1" customHeight="1">
      <c r="A706" s="19">
        <v>2100407</v>
      </c>
      <c r="B706" s="19" t="s">
        <v>528</v>
      </c>
      <c r="C706" s="20">
        <v>0</v>
      </c>
    </row>
    <row r="707" spans="1:3" s="88" customFormat="1" ht="17.100000000000001" customHeight="1">
      <c r="A707" s="19">
        <v>2100408</v>
      </c>
      <c r="B707" s="19" t="s">
        <v>529</v>
      </c>
      <c r="C707" s="20">
        <v>7068</v>
      </c>
    </row>
    <row r="708" spans="1:3" s="88" customFormat="1" ht="17.100000000000001" customHeight="1">
      <c r="A708" s="19">
        <v>2100409</v>
      </c>
      <c r="B708" s="19" t="s">
        <v>1529</v>
      </c>
      <c r="C708" s="20">
        <v>594</v>
      </c>
    </row>
    <row r="709" spans="1:3" s="88" customFormat="1" ht="17.100000000000001" customHeight="1">
      <c r="A709" s="19">
        <v>2100410</v>
      </c>
      <c r="B709" s="19" t="s">
        <v>530</v>
      </c>
      <c r="C709" s="20">
        <v>3708</v>
      </c>
    </row>
    <row r="710" spans="1:3" s="88" customFormat="1" ht="17.100000000000001" customHeight="1">
      <c r="A710" s="19">
        <v>2100499</v>
      </c>
      <c r="B710" s="19" t="s">
        <v>531</v>
      </c>
      <c r="C710" s="20">
        <v>439</v>
      </c>
    </row>
    <row r="711" spans="1:3" s="88" customFormat="1" ht="17.100000000000001" customHeight="1">
      <c r="A711" s="19">
        <v>21006</v>
      </c>
      <c r="B711" s="22" t="s">
        <v>532</v>
      </c>
      <c r="C711" s="20">
        <f>SUM(C712:C713)</f>
        <v>14</v>
      </c>
    </row>
    <row r="712" spans="1:3" s="88" customFormat="1" ht="17.100000000000001" customHeight="1">
      <c r="A712" s="19">
        <v>2100601</v>
      </c>
      <c r="B712" s="19" t="s">
        <v>533</v>
      </c>
      <c r="C712" s="20">
        <v>14</v>
      </c>
    </row>
    <row r="713" spans="1:3" s="88" customFormat="1" ht="17.100000000000001" hidden="1" customHeight="1">
      <c r="A713" s="19">
        <v>2100699</v>
      </c>
      <c r="B713" s="19" t="s">
        <v>534</v>
      </c>
      <c r="C713" s="20">
        <v>0</v>
      </c>
    </row>
    <row r="714" spans="1:3" s="88" customFormat="1" ht="17.100000000000001" customHeight="1">
      <c r="A714" s="19">
        <v>21007</v>
      </c>
      <c r="B714" s="22" t="s">
        <v>535</v>
      </c>
      <c r="C714" s="20">
        <f>SUM(C715:C717)</f>
        <v>3869</v>
      </c>
    </row>
    <row r="715" spans="1:3" s="88" customFormat="1" ht="17.100000000000001" hidden="1" customHeight="1">
      <c r="A715" s="19">
        <v>2100716</v>
      </c>
      <c r="B715" s="19" t="s">
        <v>536</v>
      </c>
      <c r="C715" s="20">
        <v>0</v>
      </c>
    </row>
    <row r="716" spans="1:3" s="88" customFormat="1" ht="17.100000000000001" customHeight="1">
      <c r="A716" s="19">
        <v>2100717</v>
      </c>
      <c r="B716" s="19" t="s">
        <v>537</v>
      </c>
      <c r="C716" s="20">
        <v>3462</v>
      </c>
    </row>
    <row r="717" spans="1:3" s="88" customFormat="1" ht="17.100000000000001" customHeight="1">
      <c r="A717" s="19">
        <v>2100799</v>
      </c>
      <c r="B717" s="19" t="s">
        <v>538</v>
      </c>
      <c r="C717" s="20">
        <v>407</v>
      </c>
    </row>
    <row r="718" spans="1:3" s="88" customFormat="1" ht="17.100000000000001" hidden="1" customHeight="1">
      <c r="A718" s="19">
        <v>21011</v>
      </c>
      <c r="B718" s="22" t="s">
        <v>539</v>
      </c>
      <c r="C718" s="20">
        <f>SUM(C719:C722)</f>
        <v>0</v>
      </c>
    </row>
    <row r="719" spans="1:3" s="88" customFormat="1" ht="17.100000000000001" hidden="1" customHeight="1">
      <c r="A719" s="19">
        <v>2101101</v>
      </c>
      <c r="B719" s="19" t="s">
        <v>540</v>
      </c>
      <c r="C719" s="20">
        <v>0</v>
      </c>
    </row>
    <row r="720" spans="1:3" s="88" customFormat="1" ht="17.100000000000001" hidden="1" customHeight="1">
      <c r="A720" s="19">
        <v>2101102</v>
      </c>
      <c r="B720" s="19" t="s">
        <v>541</v>
      </c>
      <c r="C720" s="20">
        <v>0</v>
      </c>
    </row>
    <row r="721" spans="1:3" s="88" customFormat="1" ht="17.100000000000001" hidden="1" customHeight="1">
      <c r="A721" s="19">
        <v>2101103</v>
      </c>
      <c r="B721" s="19" t="s">
        <v>542</v>
      </c>
      <c r="C721" s="20">
        <v>0</v>
      </c>
    </row>
    <row r="722" spans="1:3" s="88" customFormat="1" ht="17.100000000000001" hidden="1" customHeight="1">
      <c r="A722" s="19">
        <v>2101199</v>
      </c>
      <c r="B722" s="19" t="s">
        <v>543</v>
      </c>
      <c r="C722" s="20">
        <v>0</v>
      </c>
    </row>
    <row r="723" spans="1:3" s="88" customFormat="1" ht="17.100000000000001" customHeight="1">
      <c r="A723" s="19">
        <v>21012</v>
      </c>
      <c r="B723" s="22" t="s">
        <v>544</v>
      </c>
      <c r="C723" s="20">
        <f>SUM(C724:C726)</f>
        <v>14048</v>
      </c>
    </row>
    <row r="724" spans="1:3" s="88" customFormat="1" ht="17.100000000000001" customHeight="1">
      <c r="A724" s="19">
        <v>2101201</v>
      </c>
      <c r="B724" s="19" t="s">
        <v>545</v>
      </c>
      <c r="C724" s="20">
        <v>7</v>
      </c>
    </row>
    <row r="725" spans="1:3" s="88" customFormat="1" ht="17.100000000000001" customHeight="1">
      <c r="A725" s="19">
        <v>2101202</v>
      </c>
      <c r="B725" s="19" t="s">
        <v>546</v>
      </c>
      <c r="C725" s="20">
        <v>14041</v>
      </c>
    </row>
    <row r="726" spans="1:3" s="88" customFormat="1" ht="17.100000000000001" hidden="1" customHeight="1">
      <c r="A726" s="19">
        <v>2101299</v>
      </c>
      <c r="B726" s="19" t="s">
        <v>547</v>
      </c>
      <c r="C726" s="20">
        <v>0</v>
      </c>
    </row>
    <row r="727" spans="1:3" s="88" customFormat="1" ht="17.100000000000001" customHeight="1">
      <c r="A727" s="19">
        <v>21013</v>
      </c>
      <c r="B727" s="22" t="s">
        <v>548</v>
      </c>
      <c r="C727" s="20">
        <f>SUM(C728:C730)</f>
        <v>977</v>
      </c>
    </row>
    <row r="728" spans="1:3" s="88" customFormat="1" ht="17.100000000000001" customHeight="1">
      <c r="A728" s="19">
        <v>2101301</v>
      </c>
      <c r="B728" s="19" t="s">
        <v>549</v>
      </c>
      <c r="C728" s="20">
        <v>245</v>
      </c>
    </row>
    <row r="729" spans="1:3" s="88" customFormat="1" ht="17.100000000000001" hidden="1" customHeight="1">
      <c r="A729" s="19">
        <v>2101302</v>
      </c>
      <c r="B729" s="19" t="s">
        <v>550</v>
      </c>
      <c r="C729" s="20">
        <v>0</v>
      </c>
    </row>
    <row r="730" spans="1:3" s="88" customFormat="1" ht="17.100000000000001" customHeight="1">
      <c r="A730" s="19">
        <v>2101399</v>
      </c>
      <c r="B730" s="19" t="s">
        <v>551</v>
      </c>
      <c r="C730" s="20">
        <v>732</v>
      </c>
    </row>
    <row r="731" spans="1:3" s="88" customFormat="1" ht="17.100000000000001" customHeight="1">
      <c r="A731" s="19">
        <v>21014</v>
      </c>
      <c r="B731" s="22" t="s">
        <v>552</v>
      </c>
      <c r="C731" s="20">
        <f>SUM(C732:C733)</f>
        <v>67</v>
      </c>
    </row>
    <row r="732" spans="1:3" s="88" customFormat="1" ht="17.100000000000001" customHeight="1">
      <c r="A732" s="19">
        <v>2101401</v>
      </c>
      <c r="B732" s="19" t="s">
        <v>553</v>
      </c>
      <c r="C732" s="20">
        <v>67</v>
      </c>
    </row>
    <row r="733" spans="1:3" s="88" customFormat="1" ht="17.100000000000001" hidden="1" customHeight="1">
      <c r="A733" s="19">
        <v>2101499</v>
      </c>
      <c r="B733" s="19" t="s">
        <v>554</v>
      </c>
      <c r="C733" s="20">
        <v>0</v>
      </c>
    </row>
    <row r="734" spans="1:3" s="88" customFormat="1" ht="17.100000000000001" customHeight="1">
      <c r="A734" s="19">
        <v>21015</v>
      </c>
      <c r="B734" s="22" t="s">
        <v>555</v>
      </c>
      <c r="C734" s="20">
        <f>SUM(C735:C742)</f>
        <v>686</v>
      </c>
    </row>
    <row r="735" spans="1:3" s="88" customFormat="1" ht="17.100000000000001" customHeight="1">
      <c r="A735" s="19">
        <v>2101501</v>
      </c>
      <c r="B735" s="19" t="s">
        <v>69</v>
      </c>
      <c r="C735" s="20">
        <v>481</v>
      </c>
    </row>
    <row r="736" spans="1:3" s="88" customFormat="1" ht="17.100000000000001" customHeight="1">
      <c r="A736" s="19">
        <v>2101502</v>
      </c>
      <c r="B736" s="19" t="s">
        <v>70</v>
      </c>
      <c r="C736" s="20">
        <v>51</v>
      </c>
    </row>
    <row r="737" spans="1:3" s="88" customFormat="1" ht="17.100000000000001" hidden="1" customHeight="1">
      <c r="A737" s="19">
        <v>2101503</v>
      </c>
      <c r="B737" s="19" t="s">
        <v>71</v>
      </c>
      <c r="C737" s="20">
        <v>0</v>
      </c>
    </row>
    <row r="738" spans="1:3" s="88" customFormat="1" ht="17.100000000000001" hidden="1" customHeight="1">
      <c r="A738" s="19">
        <v>2101504</v>
      </c>
      <c r="B738" s="19" t="s">
        <v>110</v>
      </c>
      <c r="C738" s="20">
        <v>0</v>
      </c>
    </row>
    <row r="739" spans="1:3" s="88" customFormat="1" ht="17.100000000000001" hidden="1" customHeight="1">
      <c r="A739" s="19">
        <v>2101505</v>
      </c>
      <c r="B739" s="19" t="s">
        <v>556</v>
      </c>
      <c r="C739" s="20">
        <v>0</v>
      </c>
    </row>
    <row r="740" spans="1:3" s="88" customFormat="1" ht="17.100000000000001" hidden="1" customHeight="1">
      <c r="A740" s="19">
        <v>2101506</v>
      </c>
      <c r="B740" s="19" t="s">
        <v>557</v>
      </c>
      <c r="C740" s="20">
        <v>0</v>
      </c>
    </row>
    <row r="741" spans="1:3" s="88" customFormat="1" ht="17.100000000000001" hidden="1" customHeight="1">
      <c r="A741" s="19">
        <v>2101550</v>
      </c>
      <c r="B741" s="19" t="s">
        <v>78</v>
      </c>
      <c r="C741" s="20">
        <v>0</v>
      </c>
    </row>
    <row r="742" spans="1:3" s="88" customFormat="1" ht="17.100000000000001" customHeight="1">
      <c r="A742" s="19">
        <v>2101599</v>
      </c>
      <c r="B742" s="19" t="s">
        <v>558</v>
      </c>
      <c r="C742" s="20">
        <v>154</v>
      </c>
    </row>
    <row r="743" spans="1:3" s="88" customFormat="1" ht="17.100000000000001" customHeight="1">
      <c r="A743" s="19">
        <v>21016</v>
      </c>
      <c r="B743" s="22" t="s">
        <v>559</v>
      </c>
      <c r="C743" s="20">
        <f>C744</f>
        <v>100</v>
      </c>
    </row>
    <row r="744" spans="1:3" s="88" customFormat="1" ht="17.100000000000001" customHeight="1">
      <c r="A744" s="19">
        <v>2101601</v>
      </c>
      <c r="B744" s="19" t="s">
        <v>560</v>
      </c>
      <c r="C744" s="20">
        <v>100</v>
      </c>
    </row>
    <row r="745" spans="1:3" s="88" customFormat="1" ht="17.100000000000001" customHeight="1">
      <c r="A745" s="19">
        <v>21099</v>
      </c>
      <c r="B745" s="22" t="s">
        <v>561</v>
      </c>
      <c r="C745" s="20">
        <f>C746</f>
        <v>4</v>
      </c>
    </row>
    <row r="746" spans="1:3" s="88" customFormat="1" ht="17.100000000000001" customHeight="1">
      <c r="A746" s="19">
        <v>2109999</v>
      </c>
      <c r="B746" s="19" t="s">
        <v>562</v>
      </c>
      <c r="C746" s="20">
        <v>4</v>
      </c>
    </row>
    <row r="747" spans="1:3" s="88" customFormat="1" ht="17.100000000000001" customHeight="1">
      <c r="A747" s="19">
        <v>211</v>
      </c>
      <c r="B747" s="22" t="s">
        <v>563</v>
      </c>
      <c r="C747" s="20">
        <f>SUM(C748,C758,C762,C771,C776,C783,C789,C792,C795,C797,C799,C805,C807,C809,C824)</f>
        <v>13364</v>
      </c>
    </row>
    <row r="748" spans="1:3" s="88" customFormat="1" ht="17.100000000000001" customHeight="1">
      <c r="A748" s="19">
        <v>21101</v>
      </c>
      <c r="B748" s="22" t="s">
        <v>564</v>
      </c>
      <c r="C748" s="20">
        <f>SUM(C749:C757)</f>
        <v>636</v>
      </c>
    </row>
    <row r="749" spans="1:3" s="88" customFormat="1" ht="17.100000000000001" customHeight="1">
      <c r="A749" s="19">
        <v>2110101</v>
      </c>
      <c r="B749" s="19" t="s">
        <v>69</v>
      </c>
      <c r="C749" s="20">
        <v>584</v>
      </c>
    </row>
    <row r="750" spans="1:3" s="88" customFormat="1" ht="17.100000000000001" hidden="1" customHeight="1">
      <c r="A750" s="19">
        <v>2110102</v>
      </c>
      <c r="B750" s="19" t="s">
        <v>70</v>
      </c>
      <c r="C750" s="20">
        <v>0</v>
      </c>
    </row>
    <row r="751" spans="1:3" s="88" customFormat="1" ht="17.100000000000001" hidden="1" customHeight="1">
      <c r="A751" s="19">
        <v>2110103</v>
      </c>
      <c r="B751" s="19" t="s">
        <v>71</v>
      </c>
      <c r="C751" s="20">
        <v>0</v>
      </c>
    </row>
    <row r="752" spans="1:3" s="88" customFormat="1" ht="17.100000000000001" hidden="1" customHeight="1">
      <c r="A752" s="19">
        <v>2110104</v>
      </c>
      <c r="B752" s="19" t="s">
        <v>565</v>
      </c>
      <c r="C752" s="20">
        <v>0</v>
      </c>
    </row>
    <row r="753" spans="1:3" s="88" customFormat="1" ht="17.100000000000001" hidden="1" customHeight="1">
      <c r="A753" s="19">
        <v>2110105</v>
      </c>
      <c r="B753" s="19" t="s">
        <v>566</v>
      </c>
      <c r="C753" s="20">
        <v>0</v>
      </c>
    </row>
    <row r="754" spans="1:3" s="88" customFormat="1" ht="17.100000000000001" hidden="1" customHeight="1">
      <c r="A754" s="19">
        <v>2110106</v>
      </c>
      <c r="B754" s="19" t="s">
        <v>567</v>
      </c>
      <c r="C754" s="20">
        <v>0</v>
      </c>
    </row>
    <row r="755" spans="1:3" s="88" customFormat="1" ht="17.100000000000001" hidden="1" customHeight="1">
      <c r="A755" s="19">
        <v>2110107</v>
      </c>
      <c r="B755" s="19" t="s">
        <v>568</v>
      </c>
      <c r="C755" s="20">
        <v>0</v>
      </c>
    </row>
    <row r="756" spans="1:3" s="88" customFormat="1" ht="17.100000000000001" hidden="1" customHeight="1">
      <c r="A756" s="19">
        <v>2110108</v>
      </c>
      <c r="B756" s="19" t="s">
        <v>569</v>
      </c>
      <c r="C756" s="20">
        <v>0</v>
      </c>
    </row>
    <row r="757" spans="1:3" s="88" customFormat="1" ht="17.100000000000001" customHeight="1">
      <c r="A757" s="19">
        <v>2110199</v>
      </c>
      <c r="B757" s="19" t="s">
        <v>570</v>
      </c>
      <c r="C757" s="20">
        <v>52</v>
      </c>
    </row>
    <row r="758" spans="1:3" s="88" customFormat="1" ht="17.100000000000001" customHeight="1">
      <c r="A758" s="19">
        <v>21102</v>
      </c>
      <c r="B758" s="22" t="s">
        <v>571</v>
      </c>
      <c r="C758" s="20">
        <f>SUM(C759:C761)</f>
        <v>145</v>
      </c>
    </row>
    <row r="759" spans="1:3" s="88" customFormat="1" ht="17.100000000000001" hidden="1" customHeight="1">
      <c r="A759" s="19">
        <v>2110203</v>
      </c>
      <c r="B759" s="19" t="s">
        <v>572</v>
      </c>
      <c r="C759" s="20">
        <v>0</v>
      </c>
    </row>
    <row r="760" spans="1:3" s="88" customFormat="1" ht="17.100000000000001" hidden="1" customHeight="1">
      <c r="A760" s="19">
        <v>2110204</v>
      </c>
      <c r="B760" s="19" t="s">
        <v>573</v>
      </c>
      <c r="C760" s="20">
        <v>0</v>
      </c>
    </row>
    <row r="761" spans="1:3" s="88" customFormat="1" ht="17.100000000000001" customHeight="1">
      <c r="A761" s="19">
        <v>2110299</v>
      </c>
      <c r="B761" s="19" t="s">
        <v>574</v>
      </c>
      <c r="C761" s="20">
        <v>145</v>
      </c>
    </row>
    <row r="762" spans="1:3" s="88" customFormat="1" ht="17.100000000000001" customHeight="1">
      <c r="A762" s="19">
        <v>21103</v>
      </c>
      <c r="B762" s="22" t="s">
        <v>575</v>
      </c>
      <c r="C762" s="20">
        <f>SUM(C763:C770)</f>
        <v>5565</v>
      </c>
    </row>
    <row r="763" spans="1:3" s="88" customFormat="1" ht="17.100000000000001" customHeight="1">
      <c r="A763" s="19">
        <v>2110301</v>
      </c>
      <c r="B763" s="19" t="s">
        <v>576</v>
      </c>
      <c r="C763" s="20">
        <v>850</v>
      </c>
    </row>
    <row r="764" spans="1:3" s="88" customFormat="1" ht="17.100000000000001" customHeight="1">
      <c r="A764" s="19">
        <v>2110302</v>
      </c>
      <c r="B764" s="19" t="s">
        <v>577</v>
      </c>
      <c r="C764" s="20">
        <v>4200</v>
      </c>
    </row>
    <row r="765" spans="1:3" s="88" customFormat="1" ht="17.100000000000001" hidden="1" customHeight="1">
      <c r="A765" s="19">
        <v>2110303</v>
      </c>
      <c r="B765" s="19" t="s">
        <v>578</v>
      </c>
      <c r="C765" s="20">
        <v>0</v>
      </c>
    </row>
    <row r="766" spans="1:3" s="88" customFormat="1" ht="17.100000000000001" hidden="1" customHeight="1">
      <c r="A766" s="19">
        <v>2110304</v>
      </c>
      <c r="B766" s="19" t="s">
        <v>579</v>
      </c>
      <c r="C766" s="20">
        <v>0</v>
      </c>
    </row>
    <row r="767" spans="1:3" s="88" customFormat="1" ht="17.100000000000001" hidden="1" customHeight="1">
      <c r="A767" s="19">
        <v>2110305</v>
      </c>
      <c r="B767" s="19" t="s">
        <v>580</v>
      </c>
      <c r="C767" s="20">
        <v>0</v>
      </c>
    </row>
    <row r="768" spans="1:3" s="88" customFormat="1" ht="17.100000000000001" hidden="1" customHeight="1">
      <c r="A768" s="19">
        <v>2110306</v>
      </c>
      <c r="B768" s="19" t="s">
        <v>581</v>
      </c>
      <c r="C768" s="20">
        <v>0</v>
      </c>
    </row>
    <row r="769" spans="1:3" s="88" customFormat="1" ht="17.100000000000001" hidden="1" customHeight="1">
      <c r="A769" s="19">
        <v>2110307</v>
      </c>
      <c r="B769" s="19" t="s">
        <v>1731</v>
      </c>
      <c r="C769" s="20">
        <v>0</v>
      </c>
    </row>
    <row r="770" spans="1:3" s="88" customFormat="1" ht="17.100000000000001" customHeight="1">
      <c r="A770" s="19">
        <v>2110399</v>
      </c>
      <c r="B770" s="19" t="s">
        <v>582</v>
      </c>
      <c r="C770" s="20">
        <v>515</v>
      </c>
    </row>
    <row r="771" spans="1:3" s="88" customFormat="1" ht="17.100000000000001" customHeight="1">
      <c r="A771" s="19">
        <v>21104</v>
      </c>
      <c r="B771" s="22" t="s">
        <v>583</v>
      </c>
      <c r="C771" s="20">
        <f>SUM(C772:C775)</f>
        <v>19</v>
      </c>
    </row>
    <row r="772" spans="1:3" s="88" customFormat="1" ht="17.100000000000001" hidden="1" customHeight="1">
      <c r="A772" s="19">
        <v>2110401</v>
      </c>
      <c r="B772" s="19" t="s">
        <v>584</v>
      </c>
      <c r="C772" s="20">
        <v>0</v>
      </c>
    </row>
    <row r="773" spans="1:3" s="88" customFormat="1" ht="17.100000000000001" hidden="1" customHeight="1">
      <c r="A773" s="19">
        <v>2110402</v>
      </c>
      <c r="B773" s="19" t="s">
        <v>585</v>
      </c>
      <c r="C773" s="20">
        <v>0</v>
      </c>
    </row>
    <row r="774" spans="1:3" s="88" customFormat="1" ht="17.100000000000001" hidden="1" customHeight="1">
      <c r="A774" s="19">
        <v>2110404</v>
      </c>
      <c r="B774" s="19" t="s">
        <v>586</v>
      </c>
      <c r="C774" s="20">
        <v>0</v>
      </c>
    </row>
    <row r="775" spans="1:3" s="88" customFormat="1" ht="17.100000000000001" customHeight="1">
      <c r="A775" s="19">
        <v>2110499</v>
      </c>
      <c r="B775" s="19" t="s">
        <v>587</v>
      </c>
      <c r="C775" s="20">
        <v>19</v>
      </c>
    </row>
    <row r="776" spans="1:3" s="88" customFormat="1" ht="17.100000000000001" hidden="1" customHeight="1">
      <c r="A776" s="19">
        <v>21105</v>
      </c>
      <c r="B776" s="22" t="s">
        <v>588</v>
      </c>
      <c r="C776" s="20">
        <f>SUM(C777:C782)</f>
        <v>0</v>
      </c>
    </row>
    <row r="777" spans="1:3" s="88" customFormat="1" ht="17.100000000000001" hidden="1" customHeight="1">
      <c r="A777" s="19">
        <v>2110501</v>
      </c>
      <c r="B777" s="19" t="s">
        <v>589</v>
      </c>
      <c r="C777" s="20">
        <v>0</v>
      </c>
    </row>
    <row r="778" spans="1:3" s="88" customFormat="1" ht="17.100000000000001" hidden="1" customHeight="1">
      <c r="A778" s="19">
        <v>2110502</v>
      </c>
      <c r="B778" s="19" t="s">
        <v>590</v>
      </c>
      <c r="C778" s="20">
        <v>0</v>
      </c>
    </row>
    <row r="779" spans="1:3" s="88" customFormat="1" ht="17.100000000000001" hidden="1" customHeight="1">
      <c r="A779" s="19">
        <v>2110503</v>
      </c>
      <c r="B779" s="19" t="s">
        <v>591</v>
      </c>
      <c r="C779" s="20">
        <v>0</v>
      </c>
    </row>
    <row r="780" spans="1:3" s="88" customFormat="1" ht="17.100000000000001" hidden="1" customHeight="1">
      <c r="A780" s="19">
        <v>2110506</v>
      </c>
      <c r="B780" s="19" t="s">
        <v>592</v>
      </c>
      <c r="C780" s="20">
        <v>0</v>
      </c>
    </row>
    <row r="781" spans="1:3" s="88" customFormat="1" ht="17.100000000000001" hidden="1" customHeight="1">
      <c r="A781" s="19">
        <v>2110507</v>
      </c>
      <c r="B781" s="19" t="s">
        <v>593</v>
      </c>
      <c r="C781" s="20">
        <v>0</v>
      </c>
    </row>
    <row r="782" spans="1:3" s="88" customFormat="1" ht="17.100000000000001" hidden="1" customHeight="1">
      <c r="A782" s="19">
        <v>2110599</v>
      </c>
      <c r="B782" s="19" t="s">
        <v>594</v>
      </c>
      <c r="C782" s="20">
        <v>0</v>
      </c>
    </row>
    <row r="783" spans="1:3" s="88" customFormat="1" ht="17.100000000000001" hidden="1" customHeight="1">
      <c r="A783" s="19">
        <v>21106</v>
      </c>
      <c r="B783" s="22" t="s">
        <v>1530</v>
      </c>
      <c r="C783" s="20">
        <f>SUM(C784:C788)</f>
        <v>0</v>
      </c>
    </row>
    <row r="784" spans="1:3" s="88" customFormat="1" ht="17.100000000000001" hidden="1" customHeight="1">
      <c r="A784" s="19">
        <v>2110602</v>
      </c>
      <c r="B784" s="19" t="s">
        <v>595</v>
      </c>
      <c r="C784" s="20">
        <v>0</v>
      </c>
    </row>
    <row r="785" spans="1:3" s="88" customFormat="1" ht="17.100000000000001" hidden="1" customHeight="1">
      <c r="A785" s="19">
        <v>2110603</v>
      </c>
      <c r="B785" s="19" t="s">
        <v>596</v>
      </c>
      <c r="C785" s="20">
        <v>0</v>
      </c>
    </row>
    <row r="786" spans="1:3" s="88" customFormat="1" ht="17.100000000000001" hidden="1" customHeight="1">
      <c r="A786" s="19">
        <v>2110604</v>
      </c>
      <c r="B786" s="19" t="s">
        <v>597</v>
      </c>
      <c r="C786" s="20">
        <v>0</v>
      </c>
    </row>
    <row r="787" spans="1:3" s="88" customFormat="1" ht="17.100000000000001" hidden="1" customHeight="1">
      <c r="A787" s="19">
        <v>2110605</v>
      </c>
      <c r="B787" s="19" t="s">
        <v>598</v>
      </c>
      <c r="C787" s="20">
        <v>0</v>
      </c>
    </row>
    <row r="788" spans="1:3" s="88" customFormat="1" ht="17.100000000000001" hidden="1" customHeight="1">
      <c r="A788" s="19">
        <v>2110699</v>
      </c>
      <c r="B788" s="19" t="s">
        <v>1531</v>
      </c>
      <c r="C788" s="20">
        <v>0</v>
      </c>
    </row>
    <row r="789" spans="1:3" s="88" customFormat="1" ht="17.100000000000001" hidden="1" customHeight="1">
      <c r="A789" s="19">
        <v>21107</v>
      </c>
      <c r="B789" s="22" t="s">
        <v>599</v>
      </c>
      <c r="C789" s="20">
        <f>SUM(C790:C791)</f>
        <v>0</v>
      </c>
    </row>
    <row r="790" spans="1:3" s="88" customFormat="1" ht="17.100000000000001" hidden="1" customHeight="1">
      <c r="A790" s="19">
        <v>2110704</v>
      </c>
      <c r="B790" s="19" t="s">
        <v>600</v>
      </c>
      <c r="C790" s="20">
        <v>0</v>
      </c>
    </row>
    <row r="791" spans="1:3" s="88" customFormat="1" ht="17.100000000000001" hidden="1" customHeight="1">
      <c r="A791" s="19">
        <v>2110799</v>
      </c>
      <c r="B791" s="19" t="s">
        <v>601</v>
      </c>
      <c r="C791" s="20">
        <v>0</v>
      </c>
    </row>
    <row r="792" spans="1:3" s="88" customFormat="1" ht="17.100000000000001" hidden="1" customHeight="1">
      <c r="A792" s="19">
        <v>21108</v>
      </c>
      <c r="B792" s="22" t="s">
        <v>602</v>
      </c>
      <c r="C792" s="20">
        <f>SUM(C793:C794)</f>
        <v>0</v>
      </c>
    </row>
    <row r="793" spans="1:3" s="88" customFormat="1" ht="17.100000000000001" hidden="1" customHeight="1">
      <c r="A793" s="19">
        <v>2110804</v>
      </c>
      <c r="B793" s="19" t="s">
        <v>603</v>
      </c>
      <c r="C793" s="20">
        <v>0</v>
      </c>
    </row>
    <row r="794" spans="1:3" s="88" customFormat="1" ht="17.100000000000001" hidden="1" customHeight="1">
      <c r="A794" s="19">
        <v>2110899</v>
      </c>
      <c r="B794" s="19" t="s">
        <v>604</v>
      </c>
      <c r="C794" s="20">
        <v>0</v>
      </c>
    </row>
    <row r="795" spans="1:3" s="88" customFormat="1" ht="17.100000000000001" hidden="1" customHeight="1">
      <c r="A795" s="19">
        <v>21109</v>
      </c>
      <c r="B795" s="22" t="s">
        <v>605</v>
      </c>
      <c r="C795" s="20">
        <f>C796</f>
        <v>0</v>
      </c>
    </row>
    <row r="796" spans="1:3" s="88" customFormat="1" ht="17.100000000000001" hidden="1" customHeight="1">
      <c r="A796" s="19">
        <v>2110901</v>
      </c>
      <c r="B796" s="19" t="s">
        <v>606</v>
      </c>
      <c r="C796" s="20">
        <v>0</v>
      </c>
    </row>
    <row r="797" spans="1:3" s="88" customFormat="1" ht="17.100000000000001" customHeight="1">
      <c r="A797" s="19">
        <v>21110</v>
      </c>
      <c r="B797" s="22" t="s">
        <v>607</v>
      </c>
      <c r="C797" s="20">
        <f>C798</f>
        <v>98</v>
      </c>
    </row>
    <row r="798" spans="1:3" s="88" customFormat="1" ht="17.100000000000001" customHeight="1">
      <c r="A798" s="19">
        <v>2111001</v>
      </c>
      <c r="B798" s="19" t="s">
        <v>608</v>
      </c>
      <c r="C798" s="20">
        <v>98</v>
      </c>
    </row>
    <row r="799" spans="1:3" s="88" customFormat="1" ht="17.100000000000001" hidden="1" customHeight="1">
      <c r="A799" s="19">
        <v>21111</v>
      </c>
      <c r="B799" s="22" t="s">
        <v>609</v>
      </c>
      <c r="C799" s="20">
        <f>SUM(C800:C804)</f>
        <v>0</v>
      </c>
    </row>
    <row r="800" spans="1:3" s="88" customFormat="1" ht="17.100000000000001" hidden="1" customHeight="1">
      <c r="A800" s="19">
        <v>2111101</v>
      </c>
      <c r="B800" s="19" t="s">
        <v>610</v>
      </c>
      <c r="C800" s="20">
        <v>0</v>
      </c>
    </row>
    <row r="801" spans="1:3" s="88" customFormat="1" ht="17.100000000000001" hidden="1" customHeight="1">
      <c r="A801" s="19">
        <v>2111102</v>
      </c>
      <c r="B801" s="19" t="s">
        <v>611</v>
      </c>
      <c r="C801" s="20">
        <v>0</v>
      </c>
    </row>
    <row r="802" spans="1:3" s="88" customFormat="1" ht="17.100000000000001" hidden="1" customHeight="1">
      <c r="A802" s="19">
        <v>2111103</v>
      </c>
      <c r="B802" s="19" t="s">
        <v>612</v>
      </c>
      <c r="C802" s="20">
        <v>0</v>
      </c>
    </row>
    <row r="803" spans="1:3" s="88" customFormat="1" ht="17.100000000000001" hidden="1" customHeight="1">
      <c r="A803" s="19">
        <v>2111104</v>
      </c>
      <c r="B803" s="19" t="s">
        <v>613</v>
      </c>
      <c r="C803" s="20">
        <v>0</v>
      </c>
    </row>
    <row r="804" spans="1:3" s="88" customFormat="1" ht="17.100000000000001" hidden="1" customHeight="1">
      <c r="A804" s="19">
        <v>2111199</v>
      </c>
      <c r="B804" s="19" t="s">
        <v>614</v>
      </c>
      <c r="C804" s="20">
        <v>0</v>
      </c>
    </row>
    <row r="805" spans="1:3" s="88" customFormat="1" ht="17.100000000000001" hidden="1" customHeight="1">
      <c r="A805" s="19">
        <v>21112</v>
      </c>
      <c r="B805" s="22" t="s">
        <v>615</v>
      </c>
      <c r="C805" s="20">
        <f>C806</f>
        <v>0</v>
      </c>
    </row>
    <row r="806" spans="1:3" s="88" customFormat="1" ht="17.100000000000001" hidden="1" customHeight="1">
      <c r="A806" s="19">
        <v>2111201</v>
      </c>
      <c r="B806" s="19" t="s">
        <v>616</v>
      </c>
      <c r="C806" s="20">
        <v>0</v>
      </c>
    </row>
    <row r="807" spans="1:3" s="88" customFormat="1" ht="17.100000000000001" hidden="1" customHeight="1">
      <c r="A807" s="19">
        <v>21113</v>
      </c>
      <c r="B807" s="22" t="s">
        <v>617</v>
      </c>
      <c r="C807" s="20">
        <f>C808</f>
        <v>0</v>
      </c>
    </row>
    <row r="808" spans="1:3" s="88" customFormat="1" ht="17.100000000000001" hidden="1" customHeight="1">
      <c r="A808" s="19">
        <v>2111301</v>
      </c>
      <c r="B808" s="19" t="s">
        <v>618</v>
      </c>
      <c r="C808" s="20">
        <v>0</v>
      </c>
    </row>
    <row r="809" spans="1:3" s="88" customFormat="1" ht="17.100000000000001" hidden="1" customHeight="1">
      <c r="A809" s="19">
        <v>21114</v>
      </c>
      <c r="B809" s="22" t="s">
        <v>619</v>
      </c>
      <c r="C809" s="20">
        <f>SUM(C810:C823)</f>
        <v>0</v>
      </c>
    </row>
    <row r="810" spans="1:3" s="88" customFormat="1" ht="17.100000000000001" hidden="1" customHeight="1">
      <c r="A810" s="19">
        <v>2111401</v>
      </c>
      <c r="B810" s="19" t="s">
        <v>69</v>
      </c>
      <c r="C810" s="20">
        <v>0</v>
      </c>
    </row>
    <row r="811" spans="1:3" s="88" customFormat="1" ht="17.100000000000001" hidden="1" customHeight="1">
      <c r="A811" s="19">
        <v>2111402</v>
      </c>
      <c r="B811" s="19" t="s">
        <v>70</v>
      </c>
      <c r="C811" s="20">
        <v>0</v>
      </c>
    </row>
    <row r="812" spans="1:3" s="88" customFormat="1" ht="17.100000000000001" hidden="1" customHeight="1">
      <c r="A812" s="19">
        <v>2111403</v>
      </c>
      <c r="B812" s="19" t="s">
        <v>71</v>
      </c>
      <c r="C812" s="20">
        <v>0</v>
      </c>
    </row>
    <row r="813" spans="1:3" s="88" customFormat="1" ht="17.100000000000001" hidden="1" customHeight="1">
      <c r="A813" s="19">
        <v>2111404</v>
      </c>
      <c r="B813" s="19" t="s">
        <v>620</v>
      </c>
      <c r="C813" s="20">
        <v>0</v>
      </c>
    </row>
    <row r="814" spans="1:3" s="88" customFormat="1" ht="17.100000000000001" hidden="1" customHeight="1">
      <c r="A814" s="19">
        <v>2111405</v>
      </c>
      <c r="B814" s="19" t="s">
        <v>621</v>
      </c>
      <c r="C814" s="20">
        <v>0</v>
      </c>
    </row>
    <row r="815" spans="1:3" s="88" customFormat="1" ht="17.100000000000001" hidden="1" customHeight="1">
      <c r="A815" s="19">
        <v>2111406</v>
      </c>
      <c r="B815" s="19" t="s">
        <v>622</v>
      </c>
      <c r="C815" s="20">
        <v>0</v>
      </c>
    </row>
    <row r="816" spans="1:3" s="88" customFormat="1" ht="17.100000000000001" hidden="1" customHeight="1">
      <c r="A816" s="19">
        <v>2111407</v>
      </c>
      <c r="B816" s="19" t="s">
        <v>623</v>
      </c>
      <c r="C816" s="20">
        <v>0</v>
      </c>
    </row>
    <row r="817" spans="1:3" s="88" customFormat="1" ht="17.100000000000001" hidden="1" customHeight="1">
      <c r="A817" s="19">
        <v>2111408</v>
      </c>
      <c r="B817" s="19" t="s">
        <v>624</v>
      </c>
      <c r="C817" s="20">
        <v>0</v>
      </c>
    </row>
    <row r="818" spans="1:3" s="88" customFormat="1" ht="17.100000000000001" hidden="1" customHeight="1">
      <c r="A818" s="19">
        <v>2111409</v>
      </c>
      <c r="B818" s="19" t="s">
        <v>625</v>
      </c>
      <c r="C818" s="20">
        <v>0</v>
      </c>
    </row>
    <row r="819" spans="1:3" s="88" customFormat="1" ht="17.100000000000001" hidden="1" customHeight="1">
      <c r="A819" s="19">
        <v>2111410</v>
      </c>
      <c r="B819" s="19" t="s">
        <v>626</v>
      </c>
      <c r="C819" s="20">
        <v>0</v>
      </c>
    </row>
    <row r="820" spans="1:3" s="88" customFormat="1" ht="17.100000000000001" hidden="1" customHeight="1">
      <c r="A820" s="19">
        <v>2111411</v>
      </c>
      <c r="B820" s="19" t="s">
        <v>110</v>
      </c>
      <c r="C820" s="20">
        <v>0</v>
      </c>
    </row>
    <row r="821" spans="1:3" s="88" customFormat="1" ht="17.100000000000001" hidden="1" customHeight="1">
      <c r="A821" s="19">
        <v>2111413</v>
      </c>
      <c r="B821" s="19" t="s">
        <v>627</v>
      </c>
      <c r="C821" s="20">
        <v>0</v>
      </c>
    </row>
    <row r="822" spans="1:3" s="88" customFormat="1" ht="17.100000000000001" hidden="1" customHeight="1">
      <c r="A822" s="19">
        <v>2111450</v>
      </c>
      <c r="B822" s="19" t="s">
        <v>78</v>
      </c>
      <c r="C822" s="20">
        <v>0</v>
      </c>
    </row>
    <row r="823" spans="1:3" s="88" customFormat="1" ht="17.100000000000001" hidden="1" customHeight="1">
      <c r="A823" s="19">
        <v>2111499</v>
      </c>
      <c r="B823" s="19" t="s">
        <v>628</v>
      </c>
      <c r="C823" s="20">
        <v>0</v>
      </c>
    </row>
    <row r="824" spans="1:3" s="88" customFormat="1" ht="17.100000000000001" customHeight="1">
      <c r="A824" s="19">
        <v>21199</v>
      </c>
      <c r="B824" s="22" t="s">
        <v>629</v>
      </c>
      <c r="C824" s="20">
        <f>C825</f>
        <v>6901</v>
      </c>
    </row>
    <row r="825" spans="1:3" s="88" customFormat="1" ht="17.100000000000001" customHeight="1">
      <c r="A825" s="19">
        <v>2119999</v>
      </c>
      <c r="B825" s="19" t="s">
        <v>630</v>
      </c>
      <c r="C825" s="20">
        <v>6901</v>
      </c>
    </row>
    <row r="826" spans="1:3" s="88" customFormat="1" ht="17.100000000000001" customHeight="1">
      <c r="A826" s="19">
        <v>212</v>
      </c>
      <c r="B826" s="22" t="s">
        <v>29</v>
      </c>
      <c r="C826" s="20">
        <f>SUM(C827,C838,C840,C843,C845,C847)</f>
        <v>199404</v>
      </c>
    </row>
    <row r="827" spans="1:3" s="88" customFormat="1" ht="17.100000000000001" customHeight="1">
      <c r="A827" s="19">
        <v>21201</v>
      </c>
      <c r="B827" s="22" t="s">
        <v>631</v>
      </c>
      <c r="C827" s="20">
        <f>SUM(C828:C837)</f>
        <v>23373</v>
      </c>
    </row>
    <row r="828" spans="1:3" s="88" customFormat="1" ht="17.100000000000001" customHeight="1">
      <c r="A828" s="19">
        <v>2120101</v>
      </c>
      <c r="B828" s="19" t="s">
        <v>69</v>
      </c>
      <c r="C828" s="20">
        <v>13370</v>
      </c>
    </row>
    <row r="829" spans="1:3" s="88" customFormat="1" ht="17.100000000000001" customHeight="1">
      <c r="A829" s="19">
        <v>2120102</v>
      </c>
      <c r="B829" s="19" t="s">
        <v>70</v>
      </c>
      <c r="C829" s="20">
        <v>311</v>
      </c>
    </row>
    <row r="830" spans="1:3" s="88" customFormat="1" ht="17.100000000000001" hidden="1" customHeight="1">
      <c r="A830" s="19">
        <v>2120103</v>
      </c>
      <c r="B830" s="19" t="s">
        <v>71</v>
      </c>
      <c r="C830" s="20">
        <v>0</v>
      </c>
    </row>
    <row r="831" spans="1:3" s="88" customFormat="1" ht="17.100000000000001" customHeight="1">
      <c r="A831" s="19">
        <v>2120104</v>
      </c>
      <c r="B831" s="19" t="s">
        <v>632</v>
      </c>
      <c r="C831" s="20">
        <v>9521</v>
      </c>
    </row>
    <row r="832" spans="1:3" s="88" customFormat="1" ht="17.100000000000001" hidden="1" customHeight="1">
      <c r="A832" s="19">
        <v>2120105</v>
      </c>
      <c r="B832" s="19" t="s">
        <v>633</v>
      </c>
      <c r="C832" s="20">
        <v>0</v>
      </c>
    </row>
    <row r="833" spans="1:3" s="88" customFormat="1" ht="17.100000000000001" hidden="1" customHeight="1">
      <c r="A833" s="19">
        <v>2120106</v>
      </c>
      <c r="B833" s="19" t="s">
        <v>634</v>
      </c>
      <c r="C833" s="20">
        <v>0</v>
      </c>
    </row>
    <row r="834" spans="1:3" s="88" customFormat="1" ht="17.100000000000001" hidden="1" customHeight="1">
      <c r="A834" s="19">
        <v>2120107</v>
      </c>
      <c r="B834" s="19" t="s">
        <v>635</v>
      </c>
      <c r="C834" s="20">
        <v>0</v>
      </c>
    </row>
    <row r="835" spans="1:3" s="88" customFormat="1" ht="17.100000000000001" hidden="1" customHeight="1">
      <c r="A835" s="19">
        <v>2120109</v>
      </c>
      <c r="B835" s="19" t="s">
        <v>636</v>
      </c>
      <c r="C835" s="20">
        <v>0</v>
      </c>
    </row>
    <row r="836" spans="1:3" s="88" customFormat="1" ht="17.100000000000001" hidden="1" customHeight="1">
      <c r="A836" s="19">
        <v>2120110</v>
      </c>
      <c r="B836" s="19" t="s">
        <v>637</v>
      </c>
      <c r="C836" s="20">
        <v>0</v>
      </c>
    </row>
    <row r="837" spans="1:3" s="88" customFormat="1" ht="17.100000000000001" customHeight="1">
      <c r="A837" s="19">
        <v>2120199</v>
      </c>
      <c r="B837" s="19" t="s">
        <v>638</v>
      </c>
      <c r="C837" s="20">
        <v>171</v>
      </c>
    </row>
    <row r="838" spans="1:3" s="88" customFormat="1" ht="17.100000000000001" customHeight="1">
      <c r="A838" s="19">
        <v>21202</v>
      </c>
      <c r="B838" s="22" t="s">
        <v>639</v>
      </c>
      <c r="C838" s="20">
        <f>C839</f>
        <v>7</v>
      </c>
    </row>
    <row r="839" spans="1:3" s="88" customFormat="1" ht="17.100000000000001" customHeight="1">
      <c r="A839" s="19">
        <v>2120201</v>
      </c>
      <c r="B839" s="19" t="s">
        <v>640</v>
      </c>
      <c r="C839" s="20">
        <v>7</v>
      </c>
    </row>
    <row r="840" spans="1:3" s="88" customFormat="1" ht="17.100000000000001" customHeight="1">
      <c r="A840" s="19">
        <v>21203</v>
      </c>
      <c r="B840" s="22" t="s">
        <v>641</v>
      </c>
      <c r="C840" s="20">
        <f>SUM(C841:C842)</f>
        <v>124462</v>
      </c>
    </row>
    <row r="841" spans="1:3" s="88" customFormat="1" ht="17.100000000000001" hidden="1" customHeight="1">
      <c r="A841" s="19">
        <v>2120303</v>
      </c>
      <c r="B841" s="19" t="s">
        <v>642</v>
      </c>
      <c r="C841" s="20">
        <v>0</v>
      </c>
    </row>
    <row r="842" spans="1:3" s="88" customFormat="1" ht="17.100000000000001" customHeight="1">
      <c r="A842" s="19">
        <v>2120399</v>
      </c>
      <c r="B842" s="19" t="s">
        <v>643</v>
      </c>
      <c r="C842" s="20">
        <v>124462</v>
      </c>
    </row>
    <row r="843" spans="1:3" s="88" customFormat="1" ht="17.100000000000001" customHeight="1">
      <c r="A843" s="19">
        <v>21205</v>
      </c>
      <c r="B843" s="22" t="s">
        <v>644</v>
      </c>
      <c r="C843" s="20">
        <f>C844</f>
        <v>18238</v>
      </c>
    </row>
    <row r="844" spans="1:3" s="88" customFormat="1" ht="17.100000000000001" customHeight="1">
      <c r="A844" s="19">
        <v>2120501</v>
      </c>
      <c r="B844" s="19" t="s">
        <v>645</v>
      </c>
      <c r="C844" s="20">
        <v>18238</v>
      </c>
    </row>
    <row r="845" spans="1:3" s="88" customFormat="1" ht="17.100000000000001" customHeight="1">
      <c r="A845" s="19">
        <v>21206</v>
      </c>
      <c r="B845" s="22" t="s">
        <v>646</v>
      </c>
      <c r="C845" s="20">
        <f>C846</f>
        <v>636</v>
      </c>
    </row>
    <row r="846" spans="1:3" s="88" customFormat="1" ht="17.100000000000001" customHeight="1">
      <c r="A846" s="19">
        <v>2120601</v>
      </c>
      <c r="B846" s="19" t="s">
        <v>647</v>
      </c>
      <c r="C846" s="20">
        <v>636</v>
      </c>
    </row>
    <row r="847" spans="1:3" s="88" customFormat="1" ht="17.100000000000001" customHeight="1">
      <c r="A847" s="19">
        <v>21299</v>
      </c>
      <c r="B847" s="22" t="s">
        <v>648</v>
      </c>
      <c r="C847" s="20">
        <f>C848</f>
        <v>32688</v>
      </c>
    </row>
    <row r="848" spans="1:3" s="88" customFormat="1" ht="17.100000000000001" customHeight="1">
      <c r="A848" s="19">
        <v>2129999</v>
      </c>
      <c r="B848" s="19" t="s">
        <v>649</v>
      </c>
      <c r="C848" s="20">
        <v>32688</v>
      </c>
    </row>
    <row r="849" spans="1:3" s="88" customFormat="1" ht="17.100000000000001" customHeight="1">
      <c r="A849" s="19">
        <v>213</v>
      </c>
      <c r="B849" s="22" t="s">
        <v>30</v>
      </c>
      <c r="C849" s="20">
        <f>SUM(C850,C876,C901,C929,C940,C947,C954,C957)</f>
        <v>32069</v>
      </c>
    </row>
    <row r="850" spans="1:3" s="88" customFormat="1" ht="17.100000000000001" customHeight="1">
      <c r="A850" s="19">
        <v>21301</v>
      </c>
      <c r="B850" s="22" t="s">
        <v>1532</v>
      </c>
      <c r="C850" s="20">
        <f>SUM(C851:C875)</f>
        <v>20164</v>
      </c>
    </row>
    <row r="851" spans="1:3" s="88" customFormat="1" ht="17.100000000000001" customHeight="1">
      <c r="A851" s="19">
        <v>2130101</v>
      </c>
      <c r="B851" s="19" t="s">
        <v>69</v>
      </c>
      <c r="C851" s="20">
        <v>2995</v>
      </c>
    </row>
    <row r="852" spans="1:3" s="88" customFormat="1" ht="17.100000000000001" hidden="1" customHeight="1">
      <c r="A852" s="19">
        <v>2130102</v>
      </c>
      <c r="B852" s="19" t="s">
        <v>70</v>
      </c>
      <c r="C852" s="20">
        <v>0</v>
      </c>
    </row>
    <row r="853" spans="1:3" s="88" customFormat="1" ht="17.100000000000001" hidden="1" customHeight="1">
      <c r="A853" s="19">
        <v>2130103</v>
      </c>
      <c r="B853" s="19" t="s">
        <v>71</v>
      </c>
      <c r="C853" s="20">
        <v>0</v>
      </c>
    </row>
    <row r="854" spans="1:3" s="88" customFormat="1" ht="17.100000000000001" hidden="1" customHeight="1">
      <c r="A854" s="19">
        <v>2130104</v>
      </c>
      <c r="B854" s="19" t="s">
        <v>78</v>
      </c>
      <c r="C854" s="20">
        <v>0</v>
      </c>
    </row>
    <row r="855" spans="1:3" s="88" customFormat="1" ht="17.100000000000001" hidden="1" customHeight="1">
      <c r="A855" s="19">
        <v>2130105</v>
      </c>
      <c r="B855" s="19" t="s">
        <v>651</v>
      </c>
      <c r="C855" s="20">
        <v>0</v>
      </c>
    </row>
    <row r="856" spans="1:3" s="88" customFormat="1" ht="17.100000000000001" hidden="1" customHeight="1">
      <c r="A856" s="19">
        <v>2130106</v>
      </c>
      <c r="B856" s="19" t="s">
        <v>652</v>
      </c>
      <c r="C856" s="20">
        <v>0</v>
      </c>
    </row>
    <row r="857" spans="1:3" s="88" customFormat="1" ht="17.100000000000001" customHeight="1">
      <c r="A857" s="19">
        <v>2130108</v>
      </c>
      <c r="B857" s="19" t="s">
        <v>653</v>
      </c>
      <c r="C857" s="20">
        <v>157</v>
      </c>
    </row>
    <row r="858" spans="1:3" s="88" customFormat="1" ht="17.100000000000001" hidden="1" customHeight="1">
      <c r="A858" s="19">
        <v>2130109</v>
      </c>
      <c r="B858" s="19" t="s">
        <v>654</v>
      </c>
      <c r="C858" s="20">
        <v>0</v>
      </c>
    </row>
    <row r="859" spans="1:3" s="88" customFormat="1" ht="17.100000000000001" customHeight="1">
      <c r="A859" s="19">
        <v>2130110</v>
      </c>
      <c r="B859" s="19" t="s">
        <v>655</v>
      </c>
      <c r="C859" s="20">
        <v>59</v>
      </c>
    </row>
    <row r="860" spans="1:3" s="88" customFormat="1" ht="17.100000000000001" customHeight="1">
      <c r="A860" s="19">
        <v>2130111</v>
      </c>
      <c r="B860" s="19" t="s">
        <v>656</v>
      </c>
      <c r="C860" s="20">
        <v>10</v>
      </c>
    </row>
    <row r="861" spans="1:3" s="88" customFormat="1" ht="17.100000000000001" customHeight="1">
      <c r="A861" s="19">
        <v>2130112</v>
      </c>
      <c r="B861" s="19" t="s">
        <v>684</v>
      </c>
      <c r="C861" s="20">
        <v>4</v>
      </c>
    </row>
    <row r="862" spans="1:3" s="88" customFormat="1" ht="17.100000000000001" hidden="1" customHeight="1">
      <c r="A862" s="19">
        <v>2130114</v>
      </c>
      <c r="B862" s="19" t="s">
        <v>657</v>
      </c>
      <c r="C862" s="20">
        <v>0</v>
      </c>
    </row>
    <row r="863" spans="1:3" s="88" customFormat="1" ht="17.100000000000001" hidden="1" customHeight="1">
      <c r="A863" s="19">
        <v>2130119</v>
      </c>
      <c r="B863" s="19" t="s">
        <v>658</v>
      </c>
      <c r="C863" s="20">
        <v>0</v>
      </c>
    </row>
    <row r="864" spans="1:3" s="88" customFormat="1" ht="17.100000000000001" customHeight="1">
      <c r="A864" s="19">
        <v>2130120</v>
      </c>
      <c r="B864" s="19" t="s">
        <v>659</v>
      </c>
      <c r="C864" s="20">
        <v>15</v>
      </c>
    </row>
    <row r="865" spans="1:3" s="88" customFormat="1" ht="17.100000000000001" hidden="1" customHeight="1">
      <c r="A865" s="19">
        <v>2130121</v>
      </c>
      <c r="B865" s="19" t="s">
        <v>660</v>
      </c>
      <c r="C865" s="20">
        <v>0</v>
      </c>
    </row>
    <row r="866" spans="1:3" s="88" customFormat="1" ht="17.100000000000001" customHeight="1">
      <c r="A866" s="19">
        <v>2130122</v>
      </c>
      <c r="B866" s="19" t="s">
        <v>1533</v>
      </c>
      <c r="C866" s="20">
        <v>150</v>
      </c>
    </row>
    <row r="867" spans="1:3" s="88" customFormat="1" ht="17.100000000000001" hidden="1" customHeight="1">
      <c r="A867" s="19">
        <v>2130124</v>
      </c>
      <c r="B867" s="19" t="s">
        <v>1534</v>
      </c>
      <c r="C867" s="20">
        <v>0</v>
      </c>
    </row>
    <row r="868" spans="1:3" s="88" customFormat="1" ht="17.100000000000001" customHeight="1">
      <c r="A868" s="19">
        <v>2130125</v>
      </c>
      <c r="B868" s="19" t="s">
        <v>661</v>
      </c>
      <c r="C868" s="20">
        <v>3</v>
      </c>
    </row>
    <row r="869" spans="1:3" s="88" customFormat="1" ht="17.100000000000001" customHeight="1">
      <c r="A869" s="19">
        <v>2130126</v>
      </c>
      <c r="B869" s="19" t="s">
        <v>1535</v>
      </c>
      <c r="C869" s="20">
        <v>1075</v>
      </c>
    </row>
    <row r="870" spans="1:3" s="88" customFormat="1" ht="17.100000000000001" customHeight="1">
      <c r="A870" s="19">
        <v>2130135</v>
      </c>
      <c r="B870" s="19" t="s">
        <v>662</v>
      </c>
      <c r="C870" s="20">
        <v>17</v>
      </c>
    </row>
    <row r="871" spans="1:3" s="88" customFormat="1" ht="17.100000000000001" customHeight="1">
      <c r="A871" s="19">
        <v>2130142</v>
      </c>
      <c r="B871" s="19" t="s">
        <v>663</v>
      </c>
      <c r="C871" s="20">
        <v>5082</v>
      </c>
    </row>
    <row r="872" spans="1:3" s="88" customFormat="1" ht="17.100000000000001" hidden="1" customHeight="1">
      <c r="A872" s="19">
        <v>2130148</v>
      </c>
      <c r="B872" s="19" t="s">
        <v>664</v>
      </c>
      <c r="C872" s="20">
        <v>0</v>
      </c>
    </row>
    <row r="873" spans="1:3" s="88" customFormat="1" ht="17.100000000000001" hidden="1" customHeight="1">
      <c r="A873" s="19">
        <v>2130152</v>
      </c>
      <c r="B873" s="19" t="s">
        <v>665</v>
      </c>
      <c r="C873" s="20">
        <v>0</v>
      </c>
    </row>
    <row r="874" spans="1:3" s="88" customFormat="1" ht="17.100000000000001" hidden="1" customHeight="1">
      <c r="A874" s="19">
        <v>2130153</v>
      </c>
      <c r="B874" s="19" t="s">
        <v>1536</v>
      </c>
      <c r="C874" s="20">
        <v>0</v>
      </c>
    </row>
    <row r="875" spans="1:3" s="88" customFormat="1" ht="17.100000000000001" customHeight="1">
      <c r="A875" s="19">
        <v>2130199</v>
      </c>
      <c r="B875" s="19" t="s">
        <v>1537</v>
      </c>
      <c r="C875" s="20">
        <v>10597</v>
      </c>
    </row>
    <row r="876" spans="1:3" s="88" customFormat="1" ht="17.100000000000001" customHeight="1">
      <c r="A876" s="19">
        <v>21302</v>
      </c>
      <c r="B876" s="22" t="s">
        <v>666</v>
      </c>
      <c r="C876" s="20">
        <f>SUM(C877:C900)</f>
        <v>1468</v>
      </c>
    </row>
    <row r="877" spans="1:3" s="88" customFormat="1" ht="17.100000000000001" hidden="1" customHeight="1">
      <c r="A877" s="19">
        <v>2130201</v>
      </c>
      <c r="B877" s="19" t="s">
        <v>69</v>
      </c>
      <c r="C877" s="20">
        <v>0</v>
      </c>
    </row>
    <row r="878" spans="1:3" s="88" customFormat="1" ht="17.100000000000001" customHeight="1">
      <c r="A878" s="19">
        <v>2130202</v>
      </c>
      <c r="B878" s="19" t="s">
        <v>70</v>
      </c>
      <c r="C878" s="20">
        <v>13</v>
      </c>
    </row>
    <row r="879" spans="1:3" s="88" customFormat="1" ht="17.100000000000001" hidden="1" customHeight="1">
      <c r="A879" s="19">
        <v>2130203</v>
      </c>
      <c r="B879" s="19" t="s">
        <v>71</v>
      </c>
      <c r="C879" s="20">
        <v>0</v>
      </c>
    </row>
    <row r="880" spans="1:3" s="88" customFormat="1" ht="17.100000000000001" hidden="1" customHeight="1">
      <c r="A880" s="19">
        <v>2130204</v>
      </c>
      <c r="B880" s="19" t="s">
        <v>667</v>
      </c>
      <c r="C880" s="20">
        <v>0</v>
      </c>
    </row>
    <row r="881" spans="1:3" s="88" customFormat="1" ht="17.100000000000001" hidden="1" customHeight="1">
      <c r="A881" s="19">
        <v>2130205</v>
      </c>
      <c r="B881" s="19" t="s">
        <v>1538</v>
      </c>
      <c r="C881" s="20">
        <v>0</v>
      </c>
    </row>
    <row r="882" spans="1:3" s="88" customFormat="1" ht="17.100000000000001" hidden="1" customHeight="1">
      <c r="A882" s="19">
        <v>2130206</v>
      </c>
      <c r="B882" s="19" t="s">
        <v>668</v>
      </c>
      <c r="C882" s="20">
        <v>0</v>
      </c>
    </row>
    <row r="883" spans="1:3" s="88" customFormat="1" ht="17.100000000000001" customHeight="1">
      <c r="A883" s="19">
        <v>2130207</v>
      </c>
      <c r="B883" s="19" t="s">
        <v>669</v>
      </c>
      <c r="C883" s="20">
        <v>28</v>
      </c>
    </row>
    <row r="884" spans="1:3" s="88" customFormat="1" ht="17.100000000000001" customHeight="1">
      <c r="A884" s="19">
        <v>2130209</v>
      </c>
      <c r="B884" s="19" t="s">
        <v>670</v>
      </c>
      <c r="C884" s="20">
        <v>217</v>
      </c>
    </row>
    <row r="885" spans="1:3" s="88" customFormat="1" ht="17.100000000000001" customHeight="1">
      <c r="A885" s="19">
        <v>2130210</v>
      </c>
      <c r="B885" s="19" t="s">
        <v>671</v>
      </c>
      <c r="C885" s="20">
        <v>4</v>
      </c>
    </row>
    <row r="886" spans="1:3" s="88" customFormat="1" ht="17.100000000000001" hidden="1" customHeight="1">
      <c r="A886" s="19">
        <v>2130211</v>
      </c>
      <c r="B886" s="19" t="s">
        <v>672</v>
      </c>
      <c r="C886" s="20">
        <v>0</v>
      </c>
    </row>
    <row r="887" spans="1:3" s="88" customFormat="1" ht="17.100000000000001" hidden="1" customHeight="1">
      <c r="A887" s="19">
        <v>2130212</v>
      </c>
      <c r="B887" s="19" t="s">
        <v>673</v>
      </c>
      <c r="C887" s="20">
        <v>0</v>
      </c>
    </row>
    <row r="888" spans="1:3" s="88" customFormat="1" ht="17.100000000000001" hidden="1" customHeight="1">
      <c r="A888" s="19">
        <v>2130213</v>
      </c>
      <c r="B888" s="19" t="s">
        <v>674</v>
      </c>
      <c r="C888" s="20">
        <v>0</v>
      </c>
    </row>
    <row r="889" spans="1:3" s="88" customFormat="1" ht="17.100000000000001" hidden="1" customHeight="1">
      <c r="A889" s="19">
        <v>2130217</v>
      </c>
      <c r="B889" s="19" t="s">
        <v>675</v>
      </c>
      <c r="C889" s="20">
        <v>0</v>
      </c>
    </row>
    <row r="890" spans="1:3" s="88" customFormat="1" ht="17.100000000000001" hidden="1" customHeight="1">
      <c r="A890" s="19">
        <v>2130220</v>
      </c>
      <c r="B890" s="19" t="s">
        <v>676</v>
      </c>
      <c r="C890" s="20">
        <v>0</v>
      </c>
    </row>
    <row r="891" spans="1:3" s="88" customFormat="1" ht="17.100000000000001" customHeight="1">
      <c r="A891" s="19">
        <v>2130221</v>
      </c>
      <c r="B891" s="19" t="s">
        <v>677</v>
      </c>
      <c r="C891" s="20">
        <v>40</v>
      </c>
    </row>
    <row r="892" spans="1:3" s="88" customFormat="1" ht="17.100000000000001" hidden="1" customHeight="1">
      <c r="A892" s="19">
        <v>2130223</v>
      </c>
      <c r="B892" s="19" t="s">
        <v>678</v>
      </c>
      <c r="C892" s="20">
        <v>0</v>
      </c>
    </row>
    <row r="893" spans="1:3" s="88" customFormat="1" ht="17.100000000000001" hidden="1" customHeight="1">
      <c r="A893" s="19">
        <v>2130226</v>
      </c>
      <c r="B893" s="19" t="s">
        <v>679</v>
      </c>
      <c r="C893" s="20">
        <v>0</v>
      </c>
    </row>
    <row r="894" spans="1:3" s="88" customFormat="1" ht="17.100000000000001" hidden="1" customHeight="1">
      <c r="A894" s="19">
        <v>2130227</v>
      </c>
      <c r="B894" s="19" t="s">
        <v>680</v>
      </c>
      <c r="C894" s="20">
        <v>0</v>
      </c>
    </row>
    <row r="895" spans="1:3" s="88" customFormat="1" ht="17.100000000000001" hidden="1" customHeight="1">
      <c r="A895" s="19">
        <v>2130232</v>
      </c>
      <c r="B895" s="19" t="s">
        <v>681</v>
      </c>
      <c r="C895" s="20">
        <v>0</v>
      </c>
    </row>
    <row r="896" spans="1:3" s="88" customFormat="1" ht="17.100000000000001" customHeight="1">
      <c r="A896" s="19">
        <v>2130234</v>
      </c>
      <c r="B896" s="19" t="s">
        <v>1539</v>
      </c>
      <c r="C896" s="20">
        <v>18</v>
      </c>
    </row>
    <row r="897" spans="1:3" s="88" customFormat="1" ht="17.100000000000001" hidden="1" customHeight="1">
      <c r="A897" s="19">
        <v>2130235</v>
      </c>
      <c r="B897" s="19" t="s">
        <v>682</v>
      </c>
      <c r="C897" s="20">
        <v>0</v>
      </c>
    </row>
    <row r="898" spans="1:3" s="88" customFormat="1" ht="17.100000000000001" hidden="1" customHeight="1">
      <c r="A898" s="19">
        <v>2130236</v>
      </c>
      <c r="B898" s="19" t="s">
        <v>683</v>
      </c>
      <c r="C898" s="20">
        <v>0</v>
      </c>
    </row>
    <row r="899" spans="1:3" s="88" customFormat="1" ht="17.100000000000001" hidden="1" customHeight="1">
      <c r="A899" s="19">
        <v>2130237</v>
      </c>
      <c r="B899" s="19" t="s">
        <v>684</v>
      </c>
      <c r="C899" s="20">
        <v>0</v>
      </c>
    </row>
    <row r="900" spans="1:3" s="88" customFormat="1" ht="17.100000000000001" customHeight="1">
      <c r="A900" s="19">
        <v>2130299</v>
      </c>
      <c r="B900" s="19" t="s">
        <v>685</v>
      </c>
      <c r="C900" s="20">
        <v>1148</v>
      </c>
    </row>
    <row r="901" spans="1:3" s="88" customFormat="1" ht="17.100000000000001" customHeight="1">
      <c r="A901" s="19">
        <v>21303</v>
      </c>
      <c r="B901" s="22" t="s">
        <v>686</v>
      </c>
      <c r="C901" s="20">
        <f>SUM(C902:C928)</f>
        <v>5101</v>
      </c>
    </row>
    <row r="902" spans="1:3" s="88" customFormat="1" ht="17.100000000000001" hidden="1" customHeight="1">
      <c r="A902" s="19">
        <v>2130301</v>
      </c>
      <c r="B902" s="19" t="s">
        <v>69</v>
      </c>
      <c r="C902" s="20">
        <v>0</v>
      </c>
    </row>
    <row r="903" spans="1:3" s="88" customFormat="1" ht="17.100000000000001" customHeight="1">
      <c r="A903" s="19">
        <v>2130302</v>
      </c>
      <c r="B903" s="19" t="s">
        <v>70</v>
      </c>
      <c r="C903" s="20">
        <v>55</v>
      </c>
    </row>
    <row r="904" spans="1:3" s="88" customFormat="1" ht="17.100000000000001" hidden="1" customHeight="1">
      <c r="A904" s="19">
        <v>2130303</v>
      </c>
      <c r="B904" s="19" t="s">
        <v>71</v>
      </c>
      <c r="C904" s="20">
        <v>0</v>
      </c>
    </row>
    <row r="905" spans="1:3" s="88" customFormat="1" ht="17.100000000000001" hidden="1" customHeight="1">
      <c r="A905" s="19">
        <v>2130304</v>
      </c>
      <c r="B905" s="19" t="s">
        <v>687</v>
      </c>
      <c r="C905" s="20">
        <v>0</v>
      </c>
    </row>
    <row r="906" spans="1:3" s="88" customFormat="1" ht="17.100000000000001" customHeight="1">
      <c r="A906" s="19">
        <v>2130305</v>
      </c>
      <c r="B906" s="19" t="s">
        <v>688</v>
      </c>
      <c r="C906" s="20">
        <v>17</v>
      </c>
    </row>
    <row r="907" spans="1:3" s="88" customFormat="1" ht="17.100000000000001" customHeight="1">
      <c r="A907" s="19">
        <v>2130306</v>
      </c>
      <c r="B907" s="19" t="s">
        <v>689</v>
      </c>
      <c r="C907" s="20">
        <v>437</v>
      </c>
    </row>
    <row r="908" spans="1:3" s="88" customFormat="1" ht="17.100000000000001" hidden="1" customHeight="1">
      <c r="A908" s="19">
        <v>2130307</v>
      </c>
      <c r="B908" s="19" t="s">
        <v>690</v>
      </c>
      <c r="C908" s="20">
        <v>0</v>
      </c>
    </row>
    <row r="909" spans="1:3" s="88" customFormat="1" ht="17.100000000000001" hidden="1" customHeight="1">
      <c r="A909" s="19">
        <v>2130308</v>
      </c>
      <c r="B909" s="19" t="s">
        <v>691</v>
      </c>
      <c r="C909" s="20">
        <v>0</v>
      </c>
    </row>
    <row r="910" spans="1:3" s="88" customFormat="1" ht="17.100000000000001" hidden="1" customHeight="1">
      <c r="A910" s="19">
        <v>2130309</v>
      </c>
      <c r="B910" s="19" t="s">
        <v>692</v>
      </c>
      <c r="C910" s="20">
        <v>0</v>
      </c>
    </row>
    <row r="911" spans="1:3" s="88" customFormat="1" ht="17.100000000000001" hidden="1" customHeight="1">
      <c r="A911" s="19">
        <v>2130310</v>
      </c>
      <c r="B911" s="19" t="s">
        <v>693</v>
      </c>
      <c r="C911" s="20">
        <v>0</v>
      </c>
    </row>
    <row r="912" spans="1:3" s="88" customFormat="1" ht="17.100000000000001" customHeight="1">
      <c r="A912" s="19">
        <v>2130311</v>
      </c>
      <c r="B912" s="19" t="s">
        <v>694</v>
      </c>
      <c r="C912" s="20">
        <v>158</v>
      </c>
    </row>
    <row r="913" spans="1:3" s="88" customFormat="1" ht="17.100000000000001" hidden="1" customHeight="1">
      <c r="A913" s="19">
        <v>2130312</v>
      </c>
      <c r="B913" s="19" t="s">
        <v>695</v>
      </c>
      <c r="C913" s="20">
        <v>0</v>
      </c>
    </row>
    <row r="914" spans="1:3" s="88" customFormat="1" ht="17.100000000000001" hidden="1" customHeight="1">
      <c r="A914" s="19">
        <v>2130313</v>
      </c>
      <c r="B914" s="19" t="s">
        <v>696</v>
      </c>
      <c r="C914" s="20">
        <v>0</v>
      </c>
    </row>
    <row r="915" spans="1:3" s="88" customFormat="1" ht="17.100000000000001" customHeight="1">
      <c r="A915" s="19">
        <v>2130314</v>
      </c>
      <c r="B915" s="19" t="s">
        <v>697</v>
      </c>
      <c r="C915" s="20">
        <v>179</v>
      </c>
    </row>
    <row r="916" spans="1:3" s="88" customFormat="1" ht="17.100000000000001" customHeight="1">
      <c r="A916" s="19">
        <v>2130315</v>
      </c>
      <c r="B916" s="19" t="s">
        <v>698</v>
      </c>
      <c r="C916" s="20">
        <v>13</v>
      </c>
    </row>
    <row r="917" spans="1:3" s="88" customFormat="1" ht="17.100000000000001" customHeight="1">
      <c r="A917" s="19">
        <v>2130316</v>
      </c>
      <c r="B917" s="19" t="s">
        <v>1540</v>
      </c>
      <c r="C917" s="20">
        <v>3931</v>
      </c>
    </row>
    <row r="918" spans="1:3" s="88" customFormat="1" ht="17.100000000000001" hidden="1" customHeight="1">
      <c r="A918" s="19">
        <v>2130317</v>
      </c>
      <c r="B918" s="19" t="s">
        <v>699</v>
      </c>
      <c r="C918" s="20">
        <v>0</v>
      </c>
    </row>
    <row r="919" spans="1:3" s="88" customFormat="1" ht="17.100000000000001" hidden="1" customHeight="1">
      <c r="A919" s="19">
        <v>2130318</v>
      </c>
      <c r="B919" s="19" t="s">
        <v>700</v>
      </c>
      <c r="C919" s="20">
        <v>0</v>
      </c>
    </row>
    <row r="920" spans="1:3" s="88" customFormat="1" ht="17.100000000000001" hidden="1" customHeight="1">
      <c r="A920" s="19">
        <v>2130319</v>
      </c>
      <c r="B920" s="19" t="s">
        <v>701</v>
      </c>
      <c r="C920" s="20">
        <v>0</v>
      </c>
    </row>
    <row r="921" spans="1:3" s="88" customFormat="1" ht="17.100000000000001" hidden="1" customHeight="1">
      <c r="A921" s="19">
        <v>2130321</v>
      </c>
      <c r="B921" s="19" t="s">
        <v>702</v>
      </c>
      <c r="C921" s="20">
        <v>0</v>
      </c>
    </row>
    <row r="922" spans="1:3" s="88" customFormat="1" ht="17.100000000000001" hidden="1" customHeight="1">
      <c r="A922" s="19">
        <v>2130322</v>
      </c>
      <c r="B922" s="19" t="s">
        <v>703</v>
      </c>
      <c r="C922" s="20">
        <v>0</v>
      </c>
    </row>
    <row r="923" spans="1:3" s="88" customFormat="1" ht="17.100000000000001" hidden="1" customHeight="1">
      <c r="A923" s="19">
        <v>2130333</v>
      </c>
      <c r="B923" s="19" t="s">
        <v>678</v>
      </c>
      <c r="C923" s="20">
        <v>0</v>
      </c>
    </row>
    <row r="924" spans="1:3" s="88" customFormat="1" ht="17.100000000000001" hidden="1" customHeight="1">
      <c r="A924" s="19">
        <v>2130334</v>
      </c>
      <c r="B924" s="19" t="s">
        <v>1541</v>
      </c>
      <c r="C924" s="20">
        <v>0</v>
      </c>
    </row>
    <row r="925" spans="1:3" s="88" customFormat="1" ht="17.100000000000001" hidden="1" customHeight="1">
      <c r="A925" s="19">
        <v>2130335</v>
      </c>
      <c r="B925" s="19" t="s">
        <v>704</v>
      </c>
      <c r="C925" s="20">
        <v>0</v>
      </c>
    </row>
    <row r="926" spans="1:3" s="88" customFormat="1" ht="17.100000000000001" hidden="1" customHeight="1">
      <c r="A926" s="19">
        <v>2130336</v>
      </c>
      <c r="B926" s="19" t="s">
        <v>706</v>
      </c>
      <c r="C926" s="20">
        <v>0</v>
      </c>
    </row>
    <row r="927" spans="1:3" s="88" customFormat="1" ht="17.100000000000001" hidden="1" customHeight="1">
      <c r="A927" s="19">
        <v>2130337</v>
      </c>
      <c r="B927" s="19" t="s">
        <v>1542</v>
      </c>
      <c r="C927" s="20">
        <v>0</v>
      </c>
    </row>
    <row r="928" spans="1:3" s="88" customFormat="1" ht="17.100000000000001" customHeight="1">
      <c r="A928" s="19">
        <v>2130399</v>
      </c>
      <c r="B928" s="19" t="s">
        <v>705</v>
      </c>
      <c r="C928" s="20">
        <v>311</v>
      </c>
    </row>
    <row r="929" spans="1:3" s="88" customFormat="1" ht="17.100000000000001" customHeight="1">
      <c r="A929" s="19">
        <v>21305</v>
      </c>
      <c r="B929" s="22" t="s">
        <v>707</v>
      </c>
      <c r="C929" s="20">
        <f>SUM(C930:C939)</f>
        <v>4329</v>
      </c>
    </row>
    <row r="930" spans="1:3" s="88" customFormat="1" ht="17.100000000000001" hidden="1" customHeight="1">
      <c r="A930" s="19">
        <v>2130501</v>
      </c>
      <c r="B930" s="19" t="s">
        <v>69</v>
      </c>
      <c r="C930" s="20">
        <v>0</v>
      </c>
    </row>
    <row r="931" spans="1:3" s="88" customFormat="1" ht="17.100000000000001" customHeight="1">
      <c r="A931" s="19">
        <v>2130502</v>
      </c>
      <c r="B931" s="19" t="s">
        <v>70</v>
      </c>
      <c r="C931" s="20">
        <v>39</v>
      </c>
    </row>
    <row r="932" spans="1:3" s="88" customFormat="1" ht="17.100000000000001" hidden="1" customHeight="1">
      <c r="A932" s="19">
        <v>2130503</v>
      </c>
      <c r="B932" s="19" t="s">
        <v>71</v>
      </c>
      <c r="C932" s="20">
        <v>0</v>
      </c>
    </row>
    <row r="933" spans="1:3" s="88" customFormat="1" ht="17.100000000000001" customHeight="1">
      <c r="A933" s="19">
        <v>2130504</v>
      </c>
      <c r="B933" s="19" t="s">
        <v>708</v>
      </c>
      <c r="C933" s="20">
        <v>294</v>
      </c>
    </row>
    <row r="934" spans="1:3" s="88" customFormat="1" ht="17.100000000000001" hidden="1" customHeight="1">
      <c r="A934" s="19">
        <v>2130505</v>
      </c>
      <c r="B934" s="19" t="s">
        <v>709</v>
      </c>
      <c r="C934" s="20">
        <v>0</v>
      </c>
    </row>
    <row r="935" spans="1:3" s="88" customFormat="1" ht="17.100000000000001" hidden="1" customHeight="1">
      <c r="A935" s="19">
        <v>2130506</v>
      </c>
      <c r="B935" s="19" t="s">
        <v>710</v>
      </c>
      <c r="C935" s="20">
        <v>0</v>
      </c>
    </row>
    <row r="936" spans="1:3" s="88" customFormat="1" ht="17.100000000000001" hidden="1" customHeight="1">
      <c r="A936" s="19">
        <v>2130507</v>
      </c>
      <c r="B936" s="19" t="s">
        <v>711</v>
      </c>
      <c r="C936" s="20">
        <v>0</v>
      </c>
    </row>
    <row r="937" spans="1:3" s="88" customFormat="1" ht="17.100000000000001" hidden="1" customHeight="1">
      <c r="A937" s="19">
        <v>2130508</v>
      </c>
      <c r="B937" s="19" t="s">
        <v>712</v>
      </c>
      <c r="C937" s="20">
        <v>0</v>
      </c>
    </row>
    <row r="938" spans="1:3" s="88" customFormat="1" ht="17.100000000000001" hidden="1" customHeight="1">
      <c r="A938" s="19">
        <v>2130550</v>
      </c>
      <c r="B938" s="19" t="s">
        <v>713</v>
      </c>
      <c r="C938" s="20">
        <v>0</v>
      </c>
    </row>
    <row r="939" spans="1:3" s="88" customFormat="1" ht="17.100000000000001" customHeight="1">
      <c r="A939" s="19">
        <v>2130599</v>
      </c>
      <c r="B939" s="19" t="s">
        <v>714</v>
      </c>
      <c r="C939" s="20">
        <v>3996</v>
      </c>
    </row>
    <row r="940" spans="1:3" s="88" customFormat="1" ht="17.100000000000001" customHeight="1">
      <c r="A940" s="19">
        <v>21307</v>
      </c>
      <c r="B940" s="22" t="s">
        <v>715</v>
      </c>
      <c r="C940" s="20">
        <f>SUM(C941:C946)</f>
        <v>930</v>
      </c>
    </row>
    <row r="941" spans="1:3" s="88" customFormat="1" ht="17.100000000000001" hidden="1" customHeight="1">
      <c r="A941" s="19">
        <v>2130701</v>
      </c>
      <c r="B941" s="19" t="s">
        <v>1732</v>
      </c>
      <c r="C941" s="20">
        <v>0</v>
      </c>
    </row>
    <row r="942" spans="1:3" s="88" customFormat="1" ht="17.100000000000001" hidden="1" customHeight="1">
      <c r="A942" s="19">
        <v>2130704</v>
      </c>
      <c r="B942" s="19" t="s">
        <v>716</v>
      </c>
      <c r="C942" s="20">
        <v>0</v>
      </c>
    </row>
    <row r="943" spans="1:3" s="88" customFormat="1" ht="17.100000000000001" customHeight="1">
      <c r="A943" s="19">
        <v>2130705</v>
      </c>
      <c r="B943" s="19" t="s">
        <v>717</v>
      </c>
      <c r="C943" s="20">
        <v>930</v>
      </c>
    </row>
    <row r="944" spans="1:3" s="88" customFormat="1" ht="17.100000000000001" hidden="1" customHeight="1">
      <c r="A944" s="19">
        <v>2130706</v>
      </c>
      <c r="B944" s="19" t="s">
        <v>718</v>
      </c>
      <c r="C944" s="20">
        <v>0</v>
      </c>
    </row>
    <row r="945" spans="1:3" s="88" customFormat="1" ht="17.100000000000001" hidden="1" customHeight="1">
      <c r="A945" s="19">
        <v>2130707</v>
      </c>
      <c r="B945" s="19" t="s">
        <v>719</v>
      </c>
      <c r="C945" s="20">
        <v>0</v>
      </c>
    </row>
    <row r="946" spans="1:3" s="88" customFormat="1" ht="17.100000000000001" hidden="1" customHeight="1">
      <c r="A946" s="19">
        <v>2130799</v>
      </c>
      <c r="B946" s="19" t="s">
        <v>720</v>
      </c>
      <c r="C946" s="20">
        <v>0</v>
      </c>
    </row>
    <row r="947" spans="1:3" s="88" customFormat="1" ht="17.100000000000001" customHeight="1">
      <c r="A947" s="19">
        <v>21308</v>
      </c>
      <c r="B947" s="22" t="s">
        <v>721</v>
      </c>
      <c r="C947" s="20">
        <f>SUM(C948:C953)</f>
        <v>55</v>
      </c>
    </row>
    <row r="948" spans="1:3" s="88" customFormat="1" ht="17.100000000000001" hidden="1" customHeight="1">
      <c r="A948" s="19">
        <v>2130801</v>
      </c>
      <c r="B948" s="19" t="s">
        <v>722</v>
      </c>
      <c r="C948" s="20">
        <v>0</v>
      </c>
    </row>
    <row r="949" spans="1:3" s="88" customFormat="1" ht="17.100000000000001" hidden="1" customHeight="1">
      <c r="A949" s="19">
        <v>2130802</v>
      </c>
      <c r="B949" s="19" t="s">
        <v>723</v>
      </c>
      <c r="C949" s="20">
        <v>0</v>
      </c>
    </row>
    <row r="950" spans="1:3" s="88" customFormat="1" ht="17.100000000000001" customHeight="1">
      <c r="A950" s="19">
        <v>2130803</v>
      </c>
      <c r="B950" s="19" t="s">
        <v>724</v>
      </c>
      <c r="C950" s="20">
        <v>15</v>
      </c>
    </row>
    <row r="951" spans="1:3" s="88" customFormat="1" ht="17.100000000000001" customHeight="1">
      <c r="A951" s="19">
        <v>2130804</v>
      </c>
      <c r="B951" s="19" t="s">
        <v>725</v>
      </c>
      <c r="C951" s="20">
        <v>36</v>
      </c>
    </row>
    <row r="952" spans="1:3" s="88" customFormat="1" ht="17.100000000000001" hidden="1" customHeight="1">
      <c r="A952" s="19">
        <v>2130805</v>
      </c>
      <c r="B952" s="19" t="s">
        <v>726</v>
      </c>
      <c r="C952" s="20">
        <v>0</v>
      </c>
    </row>
    <row r="953" spans="1:3" s="88" customFormat="1" ht="17.100000000000001" customHeight="1">
      <c r="A953" s="19">
        <v>2130899</v>
      </c>
      <c r="B953" s="19" t="s">
        <v>727</v>
      </c>
      <c r="C953" s="20">
        <v>4</v>
      </c>
    </row>
    <row r="954" spans="1:3" s="88" customFormat="1" ht="17.100000000000001" customHeight="1">
      <c r="A954" s="19">
        <v>21309</v>
      </c>
      <c r="B954" s="22" t="s">
        <v>728</v>
      </c>
      <c r="C954" s="20">
        <f>SUM(C955:C956)</f>
        <v>10</v>
      </c>
    </row>
    <row r="955" spans="1:3" s="88" customFormat="1" ht="17.100000000000001" hidden="1" customHeight="1">
      <c r="A955" s="19">
        <v>2130901</v>
      </c>
      <c r="B955" s="19" t="s">
        <v>729</v>
      </c>
      <c r="C955" s="20">
        <v>0</v>
      </c>
    </row>
    <row r="956" spans="1:3" s="88" customFormat="1" ht="17.100000000000001" customHeight="1">
      <c r="A956" s="19">
        <v>2130999</v>
      </c>
      <c r="B956" s="19" t="s">
        <v>730</v>
      </c>
      <c r="C956" s="20">
        <v>10</v>
      </c>
    </row>
    <row r="957" spans="1:3" s="88" customFormat="1" ht="17.100000000000001" customHeight="1">
      <c r="A957" s="19">
        <v>21399</v>
      </c>
      <c r="B957" s="22" t="s">
        <v>731</v>
      </c>
      <c r="C957" s="20">
        <f>C958+C959</f>
        <v>12</v>
      </c>
    </row>
    <row r="958" spans="1:3" s="88" customFormat="1" ht="17.100000000000001" hidden="1" customHeight="1">
      <c r="A958" s="19">
        <v>2139901</v>
      </c>
      <c r="B958" s="19" t="s">
        <v>732</v>
      </c>
      <c r="C958" s="20">
        <v>0</v>
      </c>
    </row>
    <row r="959" spans="1:3" s="88" customFormat="1" ht="17.100000000000001" customHeight="1">
      <c r="A959" s="19">
        <v>2139999</v>
      </c>
      <c r="B959" s="19" t="s">
        <v>733</v>
      </c>
      <c r="C959" s="20">
        <v>12</v>
      </c>
    </row>
    <row r="960" spans="1:3" s="88" customFormat="1" ht="17.100000000000001" customHeight="1">
      <c r="A960" s="19">
        <v>214</v>
      </c>
      <c r="B960" s="22" t="s">
        <v>31</v>
      </c>
      <c r="C960" s="20">
        <f>SUM(C961,C984,C994,C1004,C1009,C1016,C1021)</f>
        <v>6912</v>
      </c>
    </row>
    <row r="961" spans="1:3" s="88" customFormat="1" ht="17.100000000000001" customHeight="1">
      <c r="A961" s="19">
        <v>21401</v>
      </c>
      <c r="B961" s="22" t="s">
        <v>734</v>
      </c>
      <c r="C961" s="20">
        <f>SUM(C962:C983)</f>
        <v>6909</v>
      </c>
    </row>
    <row r="962" spans="1:3" s="88" customFormat="1" ht="17.100000000000001" customHeight="1">
      <c r="A962" s="19">
        <v>2140101</v>
      </c>
      <c r="B962" s="19" t="s">
        <v>69</v>
      </c>
      <c r="C962" s="20">
        <v>967</v>
      </c>
    </row>
    <row r="963" spans="1:3" s="88" customFormat="1" ht="17.100000000000001" hidden="1" customHeight="1">
      <c r="A963" s="19">
        <v>2140102</v>
      </c>
      <c r="B963" s="19" t="s">
        <v>70</v>
      </c>
      <c r="C963" s="20">
        <v>0</v>
      </c>
    </row>
    <row r="964" spans="1:3" s="88" customFormat="1" ht="17.100000000000001" hidden="1" customHeight="1">
      <c r="A964" s="19">
        <v>2140103</v>
      </c>
      <c r="B964" s="19" t="s">
        <v>71</v>
      </c>
      <c r="C964" s="20">
        <v>0</v>
      </c>
    </row>
    <row r="965" spans="1:3" s="88" customFormat="1" ht="17.100000000000001" customHeight="1">
      <c r="A965" s="19">
        <v>2140104</v>
      </c>
      <c r="B965" s="19" t="s">
        <v>735</v>
      </c>
      <c r="C965" s="20">
        <v>1192</v>
      </c>
    </row>
    <row r="966" spans="1:3" s="88" customFormat="1" ht="17.100000000000001" customHeight="1">
      <c r="A966" s="19">
        <v>2140106</v>
      </c>
      <c r="B966" s="19" t="s">
        <v>736</v>
      </c>
      <c r="C966" s="20">
        <v>135</v>
      </c>
    </row>
    <row r="967" spans="1:3" s="88" customFormat="1" ht="17.100000000000001" hidden="1" customHeight="1">
      <c r="A967" s="19">
        <v>2140109</v>
      </c>
      <c r="B967" s="19" t="s">
        <v>737</v>
      </c>
      <c r="C967" s="20">
        <v>0</v>
      </c>
    </row>
    <row r="968" spans="1:3" s="88" customFormat="1" ht="17.100000000000001" customHeight="1">
      <c r="A968" s="19">
        <v>2140110</v>
      </c>
      <c r="B968" s="19" t="s">
        <v>738</v>
      </c>
      <c r="C968" s="20">
        <v>10</v>
      </c>
    </row>
    <row r="969" spans="1:3" s="88" customFormat="1" ht="17.100000000000001" hidden="1" customHeight="1">
      <c r="A969" s="19">
        <v>2140111</v>
      </c>
      <c r="B969" s="19" t="s">
        <v>739</v>
      </c>
      <c r="C969" s="20">
        <v>0</v>
      </c>
    </row>
    <row r="970" spans="1:3" s="88" customFormat="1" ht="17.100000000000001" customHeight="1">
      <c r="A970" s="19">
        <v>2140112</v>
      </c>
      <c r="B970" s="19" t="s">
        <v>740</v>
      </c>
      <c r="C970" s="20">
        <v>220</v>
      </c>
    </row>
    <row r="971" spans="1:3" s="88" customFormat="1" ht="17.100000000000001" hidden="1" customHeight="1">
      <c r="A971" s="19">
        <v>2140114</v>
      </c>
      <c r="B971" s="19" t="s">
        <v>741</v>
      </c>
      <c r="C971" s="20">
        <v>0</v>
      </c>
    </row>
    <row r="972" spans="1:3" s="88" customFormat="1" ht="17.100000000000001" hidden="1" customHeight="1">
      <c r="A972" s="19">
        <v>2140122</v>
      </c>
      <c r="B972" s="19" t="s">
        <v>742</v>
      </c>
      <c r="C972" s="20">
        <v>0</v>
      </c>
    </row>
    <row r="973" spans="1:3" s="88" customFormat="1" ht="17.100000000000001" hidden="1" customHeight="1">
      <c r="A973" s="19">
        <v>2140123</v>
      </c>
      <c r="B973" s="19" t="s">
        <v>743</v>
      </c>
      <c r="C973" s="20">
        <v>0</v>
      </c>
    </row>
    <row r="974" spans="1:3" s="88" customFormat="1" ht="17.100000000000001" hidden="1" customHeight="1">
      <c r="A974" s="19">
        <v>2140127</v>
      </c>
      <c r="B974" s="19" t="s">
        <v>744</v>
      </c>
      <c r="C974" s="20">
        <v>0</v>
      </c>
    </row>
    <row r="975" spans="1:3" s="88" customFormat="1" ht="17.100000000000001" hidden="1" customHeight="1">
      <c r="A975" s="19">
        <v>2140128</v>
      </c>
      <c r="B975" s="19" t="s">
        <v>745</v>
      </c>
      <c r="C975" s="20">
        <v>0</v>
      </c>
    </row>
    <row r="976" spans="1:3" s="88" customFormat="1" ht="17.100000000000001" hidden="1" customHeight="1">
      <c r="A976" s="19">
        <v>2140129</v>
      </c>
      <c r="B976" s="19" t="s">
        <v>746</v>
      </c>
      <c r="C976" s="20">
        <v>0</v>
      </c>
    </row>
    <row r="977" spans="1:3" s="88" customFormat="1" ht="17.100000000000001" hidden="1" customHeight="1">
      <c r="A977" s="19">
        <v>2140130</v>
      </c>
      <c r="B977" s="19" t="s">
        <v>747</v>
      </c>
      <c r="C977" s="20">
        <v>0</v>
      </c>
    </row>
    <row r="978" spans="1:3" s="88" customFormat="1" ht="17.100000000000001" hidden="1" customHeight="1">
      <c r="A978" s="19">
        <v>2140131</v>
      </c>
      <c r="B978" s="19" t="s">
        <v>748</v>
      </c>
      <c r="C978" s="20">
        <v>0</v>
      </c>
    </row>
    <row r="979" spans="1:3" s="88" customFormat="1" ht="17.100000000000001" hidden="1" customHeight="1">
      <c r="A979" s="19">
        <v>2140133</v>
      </c>
      <c r="B979" s="19" t="s">
        <v>749</v>
      </c>
      <c r="C979" s="20">
        <v>0</v>
      </c>
    </row>
    <row r="980" spans="1:3" s="88" customFormat="1" ht="17.100000000000001" hidden="1" customHeight="1">
      <c r="A980" s="19">
        <v>2140136</v>
      </c>
      <c r="B980" s="19" t="s">
        <v>750</v>
      </c>
      <c r="C980" s="20">
        <v>0</v>
      </c>
    </row>
    <row r="981" spans="1:3" s="88" customFormat="1" ht="17.100000000000001" hidden="1" customHeight="1">
      <c r="A981" s="19">
        <v>2140138</v>
      </c>
      <c r="B981" s="19" t="s">
        <v>751</v>
      </c>
      <c r="C981" s="20">
        <v>0</v>
      </c>
    </row>
    <row r="982" spans="1:3" s="88" customFormat="1" ht="17.100000000000001" hidden="1" customHeight="1">
      <c r="A982" s="19">
        <v>2140139</v>
      </c>
      <c r="B982" s="19" t="s">
        <v>752</v>
      </c>
      <c r="C982" s="20">
        <v>0</v>
      </c>
    </row>
    <row r="983" spans="1:3" s="88" customFormat="1" ht="17.100000000000001" customHeight="1">
      <c r="A983" s="19">
        <v>2140199</v>
      </c>
      <c r="B983" s="19" t="s">
        <v>753</v>
      </c>
      <c r="C983" s="20">
        <v>4385</v>
      </c>
    </row>
    <row r="984" spans="1:3" s="88" customFormat="1" ht="17.100000000000001" hidden="1" customHeight="1">
      <c r="A984" s="19">
        <v>21402</v>
      </c>
      <c r="B984" s="22" t="s">
        <v>754</v>
      </c>
      <c r="C984" s="20">
        <f>SUM(C985:C993)</f>
        <v>0</v>
      </c>
    </row>
    <row r="985" spans="1:3" s="88" customFormat="1" ht="17.100000000000001" hidden="1" customHeight="1">
      <c r="A985" s="19">
        <v>2140201</v>
      </c>
      <c r="B985" s="19" t="s">
        <v>69</v>
      </c>
      <c r="C985" s="20">
        <v>0</v>
      </c>
    </row>
    <row r="986" spans="1:3" s="88" customFormat="1" ht="17.100000000000001" hidden="1" customHeight="1">
      <c r="A986" s="19">
        <v>2140202</v>
      </c>
      <c r="B986" s="19" t="s">
        <v>70</v>
      </c>
      <c r="C986" s="20">
        <v>0</v>
      </c>
    </row>
    <row r="987" spans="1:3" s="88" customFormat="1" ht="17.100000000000001" hidden="1" customHeight="1">
      <c r="A987" s="19">
        <v>2140203</v>
      </c>
      <c r="B987" s="19" t="s">
        <v>71</v>
      </c>
      <c r="C987" s="20">
        <v>0</v>
      </c>
    </row>
    <row r="988" spans="1:3" s="88" customFormat="1" ht="17.100000000000001" hidden="1" customHeight="1">
      <c r="A988" s="19">
        <v>2140204</v>
      </c>
      <c r="B988" s="19" t="s">
        <v>755</v>
      </c>
      <c r="C988" s="20">
        <v>0</v>
      </c>
    </row>
    <row r="989" spans="1:3" s="88" customFormat="1" ht="17.100000000000001" hidden="1" customHeight="1">
      <c r="A989" s="19">
        <v>2140205</v>
      </c>
      <c r="B989" s="19" t="s">
        <v>756</v>
      </c>
      <c r="C989" s="20">
        <v>0</v>
      </c>
    </row>
    <row r="990" spans="1:3" s="88" customFormat="1" ht="17.100000000000001" hidden="1" customHeight="1">
      <c r="A990" s="19">
        <v>2140206</v>
      </c>
      <c r="B990" s="19" t="s">
        <v>757</v>
      </c>
      <c r="C990" s="20">
        <v>0</v>
      </c>
    </row>
    <row r="991" spans="1:3" s="88" customFormat="1" ht="17.100000000000001" hidden="1" customHeight="1">
      <c r="A991" s="19">
        <v>2140207</v>
      </c>
      <c r="B991" s="19" t="s">
        <v>758</v>
      </c>
      <c r="C991" s="20">
        <v>0</v>
      </c>
    </row>
    <row r="992" spans="1:3" s="88" customFormat="1" ht="17.100000000000001" hidden="1" customHeight="1">
      <c r="A992" s="19">
        <v>2140208</v>
      </c>
      <c r="B992" s="19" t="s">
        <v>759</v>
      </c>
      <c r="C992" s="20">
        <v>0</v>
      </c>
    </row>
    <row r="993" spans="1:3" s="88" customFormat="1" ht="17.100000000000001" hidden="1" customHeight="1">
      <c r="A993" s="19">
        <v>2140299</v>
      </c>
      <c r="B993" s="19" t="s">
        <v>760</v>
      </c>
      <c r="C993" s="20">
        <v>0</v>
      </c>
    </row>
    <row r="994" spans="1:3" s="88" customFormat="1" ht="17.100000000000001" hidden="1" customHeight="1">
      <c r="A994" s="19">
        <v>21403</v>
      </c>
      <c r="B994" s="22" t="s">
        <v>761</v>
      </c>
      <c r="C994" s="20">
        <f>SUM(C995:C1003)</f>
        <v>0</v>
      </c>
    </row>
    <row r="995" spans="1:3" s="88" customFormat="1" ht="17.100000000000001" hidden="1" customHeight="1">
      <c r="A995" s="19">
        <v>2140301</v>
      </c>
      <c r="B995" s="19" t="s">
        <v>69</v>
      </c>
      <c r="C995" s="20">
        <v>0</v>
      </c>
    </row>
    <row r="996" spans="1:3" s="88" customFormat="1" ht="17.100000000000001" hidden="1" customHeight="1">
      <c r="A996" s="19">
        <v>2140302</v>
      </c>
      <c r="B996" s="19" t="s">
        <v>70</v>
      </c>
      <c r="C996" s="20">
        <v>0</v>
      </c>
    </row>
    <row r="997" spans="1:3" s="88" customFormat="1" ht="17.100000000000001" hidden="1" customHeight="1">
      <c r="A997" s="19">
        <v>2140303</v>
      </c>
      <c r="B997" s="19" t="s">
        <v>71</v>
      </c>
      <c r="C997" s="20">
        <v>0</v>
      </c>
    </row>
    <row r="998" spans="1:3" s="88" customFormat="1" ht="17.100000000000001" hidden="1" customHeight="1">
      <c r="A998" s="19">
        <v>2140304</v>
      </c>
      <c r="B998" s="19" t="s">
        <v>762</v>
      </c>
      <c r="C998" s="20">
        <v>0</v>
      </c>
    </row>
    <row r="999" spans="1:3" s="88" customFormat="1" ht="17.100000000000001" hidden="1" customHeight="1">
      <c r="A999" s="19">
        <v>2140305</v>
      </c>
      <c r="B999" s="19" t="s">
        <v>763</v>
      </c>
      <c r="C999" s="20">
        <v>0</v>
      </c>
    </row>
    <row r="1000" spans="1:3" s="88" customFormat="1" ht="17.100000000000001" hidden="1" customHeight="1">
      <c r="A1000" s="19">
        <v>2140306</v>
      </c>
      <c r="B1000" s="19" t="s">
        <v>764</v>
      </c>
      <c r="C1000" s="20">
        <v>0</v>
      </c>
    </row>
    <row r="1001" spans="1:3" s="88" customFormat="1" ht="17.100000000000001" hidden="1" customHeight="1">
      <c r="A1001" s="19">
        <v>2140307</v>
      </c>
      <c r="B1001" s="19" t="s">
        <v>765</v>
      </c>
      <c r="C1001" s="20">
        <v>0</v>
      </c>
    </row>
    <row r="1002" spans="1:3" s="88" customFormat="1" ht="17.100000000000001" hidden="1" customHeight="1">
      <c r="A1002" s="19">
        <v>2140308</v>
      </c>
      <c r="B1002" s="19" t="s">
        <v>766</v>
      </c>
      <c r="C1002" s="20">
        <v>0</v>
      </c>
    </row>
    <row r="1003" spans="1:3" s="88" customFormat="1" ht="17.100000000000001" hidden="1" customHeight="1">
      <c r="A1003" s="19">
        <v>2140399</v>
      </c>
      <c r="B1003" s="19" t="s">
        <v>767</v>
      </c>
      <c r="C1003" s="20">
        <v>0</v>
      </c>
    </row>
    <row r="1004" spans="1:3" s="88" customFormat="1" ht="17.100000000000001" hidden="1" customHeight="1">
      <c r="A1004" s="19">
        <v>21404</v>
      </c>
      <c r="B1004" s="22" t="s">
        <v>768</v>
      </c>
      <c r="C1004" s="20">
        <f>SUM(C1005:C1008)</f>
        <v>0</v>
      </c>
    </row>
    <row r="1005" spans="1:3" s="88" customFormat="1" ht="17.100000000000001" hidden="1" customHeight="1">
      <c r="A1005" s="19">
        <v>2140401</v>
      </c>
      <c r="B1005" s="19" t="s">
        <v>769</v>
      </c>
      <c r="C1005" s="20">
        <v>0</v>
      </c>
    </row>
    <row r="1006" spans="1:3" s="88" customFormat="1" ht="17.100000000000001" hidden="1" customHeight="1">
      <c r="A1006" s="19">
        <v>2140402</v>
      </c>
      <c r="B1006" s="19" t="s">
        <v>770</v>
      </c>
      <c r="C1006" s="20">
        <v>0</v>
      </c>
    </row>
    <row r="1007" spans="1:3" s="88" customFormat="1" ht="17.100000000000001" hidden="1" customHeight="1">
      <c r="A1007" s="19">
        <v>2140403</v>
      </c>
      <c r="B1007" s="19" t="s">
        <v>771</v>
      </c>
      <c r="C1007" s="20">
        <v>0</v>
      </c>
    </row>
    <row r="1008" spans="1:3" s="88" customFormat="1" ht="17.100000000000001" hidden="1" customHeight="1">
      <c r="A1008" s="19">
        <v>2140499</v>
      </c>
      <c r="B1008" s="19" t="s">
        <v>772</v>
      </c>
      <c r="C1008" s="20">
        <v>0</v>
      </c>
    </row>
    <row r="1009" spans="1:3" s="88" customFormat="1" ht="17.100000000000001" hidden="1" customHeight="1">
      <c r="A1009" s="19">
        <v>21405</v>
      </c>
      <c r="B1009" s="22" t="s">
        <v>773</v>
      </c>
      <c r="C1009" s="20">
        <f>SUM(C1010:C1015)</f>
        <v>0</v>
      </c>
    </row>
    <row r="1010" spans="1:3" s="88" customFormat="1" ht="17.100000000000001" hidden="1" customHeight="1">
      <c r="A1010" s="19">
        <v>2140501</v>
      </c>
      <c r="B1010" s="19" t="s">
        <v>69</v>
      </c>
      <c r="C1010" s="20">
        <v>0</v>
      </c>
    </row>
    <row r="1011" spans="1:3" s="88" customFormat="1" ht="17.100000000000001" hidden="1" customHeight="1">
      <c r="A1011" s="19">
        <v>2140502</v>
      </c>
      <c r="B1011" s="19" t="s">
        <v>70</v>
      </c>
      <c r="C1011" s="20">
        <v>0</v>
      </c>
    </row>
    <row r="1012" spans="1:3" s="88" customFormat="1" ht="17.100000000000001" hidden="1" customHeight="1">
      <c r="A1012" s="19">
        <v>2140503</v>
      </c>
      <c r="B1012" s="19" t="s">
        <v>71</v>
      </c>
      <c r="C1012" s="20">
        <v>0</v>
      </c>
    </row>
    <row r="1013" spans="1:3" s="88" customFormat="1" ht="17.100000000000001" hidden="1" customHeight="1">
      <c r="A1013" s="19">
        <v>2140504</v>
      </c>
      <c r="B1013" s="19" t="s">
        <v>759</v>
      </c>
      <c r="C1013" s="20">
        <v>0</v>
      </c>
    </row>
    <row r="1014" spans="1:3" s="88" customFormat="1" ht="17.100000000000001" hidden="1" customHeight="1">
      <c r="A1014" s="19">
        <v>2140505</v>
      </c>
      <c r="B1014" s="19" t="s">
        <v>774</v>
      </c>
      <c r="C1014" s="20">
        <v>0</v>
      </c>
    </row>
    <row r="1015" spans="1:3" s="88" customFormat="1" ht="17.100000000000001" hidden="1" customHeight="1">
      <c r="A1015" s="19">
        <v>2140599</v>
      </c>
      <c r="B1015" s="19" t="s">
        <v>775</v>
      </c>
      <c r="C1015" s="20">
        <v>0</v>
      </c>
    </row>
    <row r="1016" spans="1:3" s="88" customFormat="1" ht="17.100000000000001" hidden="1" customHeight="1">
      <c r="A1016" s="19">
        <v>21406</v>
      </c>
      <c r="B1016" s="22" t="s">
        <v>776</v>
      </c>
      <c r="C1016" s="20">
        <f>SUM(C1017:C1020)</f>
        <v>0</v>
      </c>
    </row>
    <row r="1017" spans="1:3" s="88" customFormat="1" ht="17.100000000000001" hidden="1" customHeight="1">
      <c r="A1017" s="19">
        <v>2140601</v>
      </c>
      <c r="B1017" s="19" t="s">
        <v>777</v>
      </c>
      <c r="C1017" s="20">
        <v>0</v>
      </c>
    </row>
    <row r="1018" spans="1:3" s="88" customFormat="1" ht="17.100000000000001" hidden="1" customHeight="1">
      <c r="A1018" s="19">
        <v>2140602</v>
      </c>
      <c r="B1018" s="19" t="s">
        <v>778</v>
      </c>
      <c r="C1018" s="20">
        <v>0</v>
      </c>
    </row>
    <row r="1019" spans="1:3" s="88" customFormat="1" ht="17.100000000000001" hidden="1" customHeight="1">
      <c r="A1019" s="19">
        <v>2140603</v>
      </c>
      <c r="B1019" s="19" t="s">
        <v>779</v>
      </c>
      <c r="C1019" s="20">
        <v>0</v>
      </c>
    </row>
    <row r="1020" spans="1:3" s="88" customFormat="1" ht="17.100000000000001" hidden="1" customHeight="1">
      <c r="A1020" s="19">
        <v>2140699</v>
      </c>
      <c r="B1020" s="19" t="s">
        <v>780</v>
      </c>
      <c r="C1020" s="20">
        <v>0</v>
      </c>
    </row>
    <row r="1021" spans="1:3" s="88" customFormat="1" ht="17.100000000000001" customHeight="1">
      <c r="A1021" s="19">
        <v>21499</v>
      </c>
      <c r="B1021" s="22" t="s">
        <v>781</v>
      </c>
      <c r="C1021" s="20">
        <f>SUM(C1022:C1023)</f>
        <v>3</v>
      </c>
    </row>
    <row r="1022" spans="1:3" s="88" customFormat="1" ht="17.100000000000001" hidden="1" customHeight="1">
      <c r="A1022" s="19">
        <v>2149901</v>
      </c>
      <c r="B1022" s="19" t="s">
        <v>782</v>
      </c>
      <c r="C1022" s="20">
        <v>0</v>
      </c>
    </row>
    <row r="1023" spans="1:3" s="88" customFormat="1" ht="17.100000000000001" customHeight="1">
      <c r="A1023" s="19">
        <v>2149999</v>
      </c>
      <c r="B1023" s="19" t="s">
        <v>783</v>
      </c>
      <c r="C1023" s="20">
        <v>3</v>
      </c>
    </row>
    <row r="1024" spans="1:3" s="88" customFormat="1" ht="17.100000000000001" customHeight="1">
      <c r="A1024" s="19">
        <v>215</v>
      </c>
      <c r="B1024" s="22" t="s">
        <v>1543</v>
      </c>
      <c r="C1024" s="20">
        <f>SUM(C1025,C1035,C1051,C1056,C1067,C1074,C1082)</f>
        <v>10517</v>
      </c>
    </row>
    <row r="1025" spans="1:3" s="88" customFormat="1" ht="17.100000000000001" hidden="1" customHeight="1">
      <c r="A1025" s="19">
        <v>21501</v>
      </c>
      <c r="B1025" s="22" t="s">
        <v>784</v>
      </c>
      <c r="C1025" s="20">
        <f>SUM(C1026:C1034)</f>
        <v>0</v>
      </c>
    </row>
    <row r="1026" spans="1:3" s="88" customFormat="1" ht="17.100000000000001" hidden="1" customHeight="1">
      <c r="A1026" s="19">
        <v>2150101</v>
      </c>
      <c r="B1026" s="19" t="s">
        <v>69</v>
      </c>
      <c r="C1026" s="20">
        <v>0</v>
      </c>
    </row>
    <row r="1027" spans="1:3" s="88" customFormat="1" ht="17.100000000000001" hidden="1" customHeight="1">
      <c r="A1027" s="19">
        <v>2150102</v>
      </c>
      <c r="B1027" s="19" t="s">
        <v>70</v>
      </c>
      <c r="C1027" s="20">
        <v>0</v>
      </c>
    </row>
    <row r="1028" spans="1:3" s="88" customFormat="1" ht="17.100000000000001" hidden="1" customHeight="1">
      <c r="A1028" s="19">
        <v>2150103</v>
      </c>
      <c r="B1028" s="19" t="s">
        <v>71</v>
      </c>
      <c r="C1028" s="20">
        <v>0</v>
      </c>
    </row>
    <row r="1029" spans="1:3" s="88" customFormat="1" ht="17.100000000000001" hidden="1" customHeight="1">
      <c r="A1029" s="19">
        <v>2150104</v>
      </c>
      <c r="B1029" s="19" t="s">
        <v>785</v>
      </c>
      <c r="C1029" s="20">
        <v>0</v>
      </c>
    </row>
    <row r="1030" spans="1:3" s="88" customFormat="1" ht="17.100000000000001" hidden="1" customHeight="1">
      <c r="A1030" s="19">
        <v>2150105</v>
      </c>
      <c r="B1030" s="19" t="s">
        <v>786</v>
      </c>
      <c r="C1030" s="20">
        <v>0</v>
      </c>
    </row>
    <row r="1031" spans="1:3" s="88" customFormat="1" ht="17.100000000000001" hidden="1" customHeight="1">
      <c r="A1031" s="19">
        <v>2150106</v>
      </c>
      <c r="B1031" s="19" t="s">
        <v>787</v>
      </c>
      <c r="C1031" s="20">
        <v>0</v>
      </c>
    </row>
    <row r="1032" spans="1:3" s="88" customFormat="1" ht="17.100000000000001" hidden="1" customHeight="1">
      <c r="A1032" s="19">
        <v>2150107</v>
      </c>
      <c r="B1032" s="19" t="s">
        <v>788</v>
      </c>
      <c r="C1032" s="20">
        <v>0</v>
      </c>
    </row>
    <row r="1033" spans="1:3" s="88" customFormat="1" ht="17.100000000000001" hidden="1" customHeight="1">
      <c r="A1033" s="19">
        <v>2150108</v>
      </c>
      <c r="B1033" s="19" t="s">
        <v>789</v>
      </c>
      <c r="C1033" s="20">
        <v>0</v>
      </c>
    </row>
    <row r="1034" spans="1:3" s="88" customFormat="1" ht="17.100000000000001" hidden="1" customHeight="1">
      <c r="A1034" s="19">
        <v>2150199</v>
      </c>
      <c r="B1034" s="19" t="s">
        <v>790</v>
      </c>
      <c r="C1034" s="20">
        <v>0</v>
      </c>
    </row>
    <row r="1035" spans="1:3" s="88" customFormat="1" ht="17.100000000000001" customHeight="1">
      <c r="A1035" s="19">
        <v>21502</v>
      </c>
      <c r="B1035" s="22" t="s">
        <v>791</v>
      </c>
      <c r="C1035" s="20">
        <f>SUM(C1036:C1050)</f>
        <v>600</v>
      </c>
    </row>
    <row r="1036" spans="1:3" s="88" customFormat="1" ht="17.100000000000001" hidden="1" customHeight="1">
      <c r="A1036" s="19">
        <v>2150201</v>
      </c>
      <c r="B1036" s="19" t="s">
        <v>69</v>
      </c>
      <c r="C1036" s="20">
        <v>0</v>
      </c>
    </row>
    <row r="1037" spans="1:3" s="88" customFormat="1" ht="17.100000000000001" hidden="1" customHeight="1">
      <c r="A1037" s="19">
        <v>2150202</v>
      </c>
      <c r="B1037" s="19" t="s">
        <v>70</v>
      </c>
      <c r="C1037" s="20">
        <v>0</v>
      </c>
    </row>
    <row r="1038" spans="1:3" s="88" customFormat="1" ht="17.100000000000001" hidden="1" customHeight="1">
      <c r="A1038" s="19">
        <v>2150203</v>
      </c>
      <c r="B1038" s="19" t="s">
        <v>71</v>
      </c>
      <c r="C1038" s="20">
        <v>0</v>
      </c>
    </row>
    <row r="1039" spans="1:3" s="88" customFormat="1" ht="17.100000000000001" hidden="1" customHeight="1">
      <c r="A1039" s="19">
        <v>2150204</v>
      </c>
      <c r="B1039" s="19" t="s">
        <v>792</v>
      </c>
      <c r="C1039" s="20">
        <v>0</v>
      </c>
    </row>
    <row r="1040" spans="1:3" s="88" customFormat="1" ht="17.100000000000001" hidden="1" customHeight="1">
      <c r="A1040" s="19">
        <v>2150205</v>
      </c>
      <c r="B1040" s="19" t="s">
        <v>793</v>
      </c>
      <c r="C1040" s="20">
        <v>0</v>
      </c>
    </row>
    <row r="1041" spans="1:3" s="88" customFormat="1" ht="17.100000000000001" hidden="1" customHeight="1">
      <c r="A1041" s="19">
        <v>2150206</v>
      </c>
      <c r="B1041" s="19" t="s">
        <v>794</v>
      </c>
      <c r="C1041" s="20">
        <v>0</v>
      </c>
    </row>
    <row r="1042" spans="1:3" s="88" customFormat="1" ht="17.100000000000001" hidden="1" customHeight="1">
      <c r="A1042" s="19">
        <v>2150207</v>
      </c>
      <c r="B1042" s="19" t="s">
        <v>795</v>
      </c>
      <c r="C1042" s="20">
        <v>0</v>
      </c>
    </row>
    <row r="1043" spans="1:3" s="88" customFormat="1" ht="17.100000000000001" hidden="1" customHeight="1">
      <c r="A1043" s="19">
        <v>2150208</v>
      </c>
      <c r="B1043" s="19" t="s">
        <v>796</v>
      </c>
      <c r="C1043" s="20">
        <v>0</v>
      </c>
    </row>
    <row r="1044" spans="1:3" s="88" customFormat="1" ht="17.100000000000001" hidden="1" customHeight="1">
      <c r="A1044" s="19">
        <v>2150209</v>
      </c>
      <c r="B1044" s="19" t="s">
        <v>797</v>
      </c>
      <c r="C1044" s="20">
        <v>0</v>
      </c>
    </row>
    <row r="1045" spans="1:3" s="88" customFormat="1" ht="17.100000000000001" hidden="1" customHeight="1">
      <c r="A1045" s="19">
        <v>2150210</v>
      </c>
      <c r="B1045" s="19" t="s">
        <v>798</v>
      </c>
      <c r="C1045" s="20">
        <v>0</v>
      </c>
    </row>
    <row r="1046" spans="1:3" s="88" customFormat="1" ht="17.100000000000001" hidden="1" customHeight="1">
      <c r="A1046" s="19">
        <v>2150212</v>
      </c>
      <c r="B1046" s="19" t="s">
        <v>799</v>
      </c>
      <c r="C1046" s="20">
        <v>0</v>
      </c>
    </row>
    <row r="1047" spans="1:3" s="88" customFormat="1" ht="17.100000000000001" hidden="1" customHeight="1">
      <c r="A1047" s="19">
        <v>2150213</v>
      </c>
      <c r="B1047" s="19" t="s">
        <v>800</v>
      </c>
      <c r="C1047" s="20">
        <v>0</v>
      </c>
    </row>
    <row r="1048" spans="1:3" s="88" customFormat="1" ht="17.100000000000001" hidden="1" customHeight="1">
      <c r="A1048" s="19">
        <v>2150214</v>
      </c>
      <c r="B1048" s="19" t="s">
        <v>801</v>
      </c>
      <c r="C1048" s="20">
        <v>0</v>
      </c>
    </row>
    <row r="1049" spans="1:3" s="88" customFormat="1" ht="17.100000000000001" hidden="1" customHeight="1">
      <c r="A1049" s="19">
        <v>2150215</v>
      </c>
      <c r="B1049" s="19" t="s">
        <v>802</v>
      </c>
      <c r="C1049" s="20">
        <v>0</v>
      </c>
    </row>
    <row r="1050" spans="1:3" s="88" customFormat="1" ht="17.100000000000001" customHeight="1">
      <c r="A1050" s="19">
        <v>2150299</v>
      </c>
      <c r="B1050" s="19" t="s">
        <v>803</v>
      </c>
      <c r="C1050" s="20">
        <v>600</v>
      </c>
    </row>
    <row r="1051" spans="1:3" s="88" customFormat="1" ht="17.100000000000001" hidden="1" customHeight="1">
      <c r="A1051" s="19">
        <v>21503</v>
      </c>
      <c r="B1051" s="22" t="s">
        <v>804</v>
      </c>
      <c r="C1051" s="20">
        <f>SUM(C1052:C1055)</f>
        <v>0</v>
      </c>
    </row>
    <row r="1052" spans="1:3" s="88" customFormat="1" ht="17.100000000000001" hidden="1" customHeight="1">
      <c r="A1052" s="19">
        <v>2150301</v>
      </c>
      <c r="B1052" s="19" t="s">
        <v>69</v>
      </c>
      <c r="C1052" s="20">
        <v>0</v>
      </c>
    </row>
    <row r="1053" spans="1:3" s="88" customFormat="1" ht="17.100000000000001" hidden="1" customHeight="1">
      <c r="A1053" s="19">
        <v>2150302</v>
      </c>
      <c r="B1053" s="19" t="s">
        <v>70</v>
      </c>
      <c r="C1053" s="20">
        <v>0</v>
      </c>
    </row>
    <row r="1054" spans="1:3" s="88" customFormat="1" ht="17.100000000000001" hidden="1" customHeight="1">
      <c r="A1054" s="19">
        <v>2150303</v>
      </c>
      <c r="B1054" s="19" t="s">
        <v>71</v>
      </c>
      <c r="C1054" s="20">
        <v>0</v>
      </c>
    </row>
    <row r="1055" spans="1:3" s="88" customFormat="1" ht="17.100000000000001" hidden="1" customHeight="1">
      <c r="A1055" s="19">
        <v>2150399</v>
      </c>
      <c r="B1055" s="19" t="s">
        <v>805</v>
      </c>
      <c r="C1055" s="20">
        <v>0</v>
      </c>
    </row>
    <row r="1056" spans="1:3" s="88" customFormat="1" ht="17.100000000000001" customHeight="1">
      <c r="A1056" s="19">
        <v>21505</v>
      </c>
      <c r="B1056" s="22" t="s">
        <v>806</v>
      </c>
      <c r="C1056" s="20">
        <f>SUM(C1057:C1066)</f>
        <v>1262</v>
      </c>
    </row>
    <row r="1057" spans="1:3" s="88" customFormat="1" ht="17.100000000000001" customHeight="1">
      <c r="A1057" s="19">
        <v>2150501</v>
      </c>
      <c r="B1057" s="19" t="s">
        <v>69</v>
      </c>
      <c r="C1057" s="20">
        <v>1130</v>
      </c>
    </row>
    <row r="1058" spans="1:3" s="88" customFormat="1" ht="17.100000000000001" customHeight="1">
      <c r="A1058" s="19">
        <v>2150502</v>
      </c>
      <c r="B1058" s="19" t="s">
        <v>70</v>
      </c>
      <c r="C1058" s="20">
        <v>132</v>
      </c>
    </row>
    <row r="1059" spans="1:3" s="88" customFormat="1" ht="17.100000000000001" hidden="1" customHeight="1">
      <c r="A1059" s="19">
        <v>2150503</v>
      </c>
      <c r="B1059" s="19" t="s">
        <v>71</v>
      </c>
      <c r="C1059" s="20">
        <v>0</v>
      </c>
    </row>
    <row r="1060" spans="1:3" s="88" customFormat="1" ht="17.100000000000001" hidden="1" customHeight="1">
      <c r="A1060" s="19">
        <v>2150505</v>
      </c>
      <c r="B1060" s="19" t="s">
        <v>807</v>
      </c>
      <c r="C1060" s="20">
        <v>0</v>
      </c>
    </row>
    <row r="1061" spans="1:3" s="88" customFormat="1" ht="17.100000000000001" hidden="1" customHeight="1">
      <c r="A1061" s="19">
        <v>2150507</v>
      </c>
      <c r="B1061" s="19" t="s">
        <v>808</v>
      </c>
      <c r="C1061" s="20">
        <v>0</v>
      </c>
    </row>
    <row r="1062" spans="1:3" s="88" customFormat="1" ht="17.100000000000001" hidden="1" customHeight="1">
      <c r="A1062" s="19">
        <v>2150508</v>
      </c>
      <c r="B1062" s="19" t="s">
        <v>1733</v>
      </c>
      <c r="C1062" s="20">
        <v>0</v>
      </c>
    </row>
    <row r="1063" spans="1:3" s="88" customFormat="1" ht="17.100000000000001" hidden="1" customHeight="1">
      <c r="A1063" s="19">
        <v>2150516</v>
      </c>
      <c r="B1063" s="19" t="s">
        <v>1734</v>
      </c>
      <c r="C1063" s="20">
        <v>0</v>
      </c>
    </row>
    <row r="1064" spans="1:3" s="88" customFormat="1" ht="17.100000000000001" hidden="1" customHeight="1">
      <c r="A1064" s="19">
        <v>2150517</v>
      </c>
      <c r="B1064" s="19" t="s">
        <v>1735</v>
      </c>
      <c r="C1064" s="20">
        <v>0</v>
      </c>
    </row>
    <row r="1065" spans="1:3" s="88" customFormat="1" ht="17.100000000000001" hidden="1" customHeight="1">
      <c r="A1065" s="19">
        <v>2150550</v>
      </c>
      <c r="B1065" s="19" t="s">
        <v>78</v>
      </c>
      <c r="C1065" s="20">
        <v>0</v>
      </c>
    </row>
    <row r="1066" spans="1:3" s="88" customFormat="1" ht="17.100000000000001" hidden="1" customHeight="1">
      <c r="A1066" s="19">
        <v>2150599</v>
      </c>
      <c r="B1066" s="19" t="s">
        <v>809</v>
      </c>
      <c r="C1066" s="20">
        <v>0</v>
      </c>
    </row>
    <row r="1067" spans="1:3" s="88" customFormat="1" ht="17.100000000000001" hidden="1" customHeight="1">
      <c r="A1067" s="19">
        <v>21507</v>
      </c>
      <c r="B1067" s="22" t="s">
        <v>810</v>
      </c>
      <c r="C1067" s="20">
        <f>SUM(C1068:C1073)</f>
        <v>0</v>
      </c>
    </row>
    <row r="1068" spans="1:3" s="88" customFormat="1" ht="17.100000000000001" hidden="1" customHeight="1">
      <c r="A1068" s="19">
        <v>2150701</v>
      </c>
      <c r="B1068" s="19" t="s">
        <v>69</v>
      </c>
      <c r="C1068" s="20">
        <v>0</v>
      </c>
    </row>
    <row r="1069" spans="1:3" s="88" customFormat="1" ht="17.100000000000001" hidden="1" customHeight="1">
      <c r="A1069" s="19">
        <v>2150702</v>
      </c>
      <c r="B1069" s="19" t="s">
        <v>70</v>
      </c>
      <c r="C1069" s="20">
        <v>0</v>
      </c>
    </row>
    <row r="1070" spans="1:3" s="88" customFormat="1" ht="17.100000000000001" hidden="1" customHeight="1">
      <c r="A1070" s="19">
        <v>2150703</v>
      </c>
      <c r="B1070" s="19" t="s">
        <v>71</v>
      </c>
      <c r="C1070" s="20">
        <v>0</v>
      </c>
    </row>
    <row r="1071" spans="1:3" s="88" customFormat="1" ht="17.100000000000001" hidden="1" customHeight="1">
      <c r="A1071" s="19">
        <v>2150704</v>
      </c>
      <c r="B1071" s="19" t="s">
        <v>811</v>
      </c>
      <c r="C1071" s="20">
        <v>0</v>
      </c>
    </row>
    <row r="1072" spans="1:3" s="88" customFormat="1" ht="17.100000000000001" hidden="1" customHeight="1">
      <c r="A1072" s="19">
        <v>2150705</v>
      </c>
      <c r="B1072" s="19" t="s">
        <v>812</v>
      </c>
      <c r="C1072" s="20">
        <v>0</v>
      </c>
    </row>
    <row r="1073" spans="1:3" s="88" customFormat="1" ht="17.100000000000001" hidden="1" customHeight="1">
      <c r="A1073" s="19">
        <v>2150799</v>
      </c>
      <c r="B1073" s="19" t="s">
        <v>813</v>
      </c>
      <c r="C1073" s="20">
        <v>0</v>
      </c>
    </row>
    <row r="1074" spans="1:3" s="88" customFormat="1" ht="17.100000000000001" customHeight="1">
      <c r="A1074" s="19">
        <v>21508</v>
      </c>
      <c r="B1074" s="22" t="s">
        <v>814</v>
      </c>
      <c r="C1074" s="20">
        <f>SUM(C1075:C1081)</f>
        <v>512</v>
      </c>
    </row>
    <row r="1075" spans="1:3" s="88" customFormat="1" ht="17.100000000000001" hidden="1" customHeight="1">
      <c r="A1075" s="19">
        <v>2150801</v>
      </c>
      <c r="B1075" s="19" t="s">
        <v>69</v>
      </c>
      <c r="C1075" s="20">
        <v>0</v>
      </c>
    </row>
    <row r="1076" spans="1:3" s="88" customFormat="1" ht="17.100000000000001" hidden="1" customHeight="1">
      <c r="A1076" s="19">
        <v>2150802</v>
      </c>
      <c r="B1076" s="19" t="s">
        <v>70</v>
      </c>
      <c r="C1076" s="20">
        <v>0</v>
      </c>
    </row>
    <row r="1077" spans="1:3" s="88" customFormat="1" ht="17.100000000000001" hidden="1" customHeight="1">
      <c r="A1077" s="19">
        <v>2150803</v>
      </c>
      <c r="B1077" s="19" t="s">
        <v>71</v>
      </c>
      <c r="C1077" s="20">
        <v>0</v>
      </c>
    </row>
    <row r="1078" spans="1:3" s="88" customFormat="1" ht="17.100000000000001" hidden="1" customHeight="1">
      <c r="A1078" s="19">
        <v>2150804</v>
      </c>
      <c r="B1078" s="19" t="s">
        <v>815</v>
      </c>
      <c r="C1078" s="20">
        <v>0</v>
      </c>
    </row>
    <row r="1079" spans="1:3" s="88" customFormat="1" ht="17.100000000000001" customHeight="1">
      <c r="A1079" s="19">
        <v>2150805</v>
      </c>
      <c r="B1079" s="19" t="s">
        <v>816</v>
      </c>
      <c r="C1079" s="20">
        <v>512</v>
      </c>
    </row>
    <row r="1080" spans="1:3" s="88" customFormat="1" ht="17.100000000000001" hidden="1" customHeight="1">
      <c r="A1080" s="19">
        <v>2150806</v>
      </c>
      <c r="B1080" s="19" t="s">
        <v>1544</v>
      </c>
      <c r="C1080" s="20">
        <v>0</v>
      </c>
    </row>
    <row r="1081" spans="1:3" s="88" customFormat="1" ht="17.100000000000001" hidden="1" customHeight="1">
      <c r="A1081" s="19">
        <v>2150899</v>
      </c>
      <c r="B1081" s="19" t="s">
        <v>817</v>
      </c>
      <c r="C1081" s="20">
        <v>0</v>
      </c>
    </row>
    <row r="1082" spans="1:3" s="88" customFormat="1" ht="17.100000000000001" customHeight="1">
      <c r="A1082" s="19">
        <v>21599</v>
      </c>
      <c r="B1082" s="22" t="s">
        <v>1545</v>
      </c>
      <c r="C1082" s="20">
        <f>SUM(C1083:C1087)</f>
        <v>8143</v>
      </c>
    </row>
    <row r="1083" spans="1:3" s="88" customFormat="1" ht="17.100000000000001" hidden="1" customHeight="1">
      <c r="A1083" s="19">
        <v>2159901</v>
      </c>
      <c r="B1083" s="19" t="s">
        <v>818</v>
      </c>
      <c r="C1083" s="20">
        <v>0</v>
      </c>
    </row>
    <row r="1084" spans="1:3" s="88" customFormat="1" ht="17.100000000000001" hidden="1" customHeight="1">
      <c r="A1084" s="19">
        <v>2159904</v>
      </c>
      <c r="B1084" s="19" t="s">
        <v>819</v>
      </c>
      <c r="C1084" s="20">
        <v>0</v>
      </c>
    </row>
    <row r="1085" spans="1:3" s="88" customFormat="1" ht="17.100000000000001" hidden="1" customHeight="1">
      <c r="A1085" s="19">
        <v>2159905</v>
      </c>
      <c r="B1085" s="19" t="s">
        <v>820</v>
      </c>
      <c r="C1085" s="20">
        <v>0</v>
      </c>
    </row>
    <row r="1086" spans="1:3" s="88" customFormat="1" ht="17.100000000000001" hidden="1" customHeight="1">
      <c r="A1086" s="19">
        <v>2159906</v>
      </c>
      <c r="B1086" s="19" t="s">
        <v>821</v>
      </c>
      <c r="C1086" s="20">
        <v>0</v>
      </c>
    </row>
    <row r="1087" spans="1:3" s="88" customFormat="1" ht="17.100000000000001" customHeight="1">
      <c r="A1087" s="19">
        <v>2159999</v>
      </c>
      <c r="B1087" s="19" t="s">
        <v>1546</v>
      </c>
      <c r="C1087" s="20">
        <v>8143</v>
      </c>
    </row>
    <row r="1088" spans="1:3" s="88" customFormat="1" ht="17.100000000000001" customHeight="1">
      <c r="A1088" s="19">
        <v>216</v>
      </c>
      <c r="B1088" s="22" t="s">
        <v>822</v>
      </c>
      <c r="C1088" s="20">
        <f>SUM(C1089,C1099,C1105)</f>
        <v>5608</v>
      </c>
    </row>
    <row r="1089" spans="1:3" s="88" customFormat="1" ht="17.100000000000001" customHeight="1">
      <c r="A1089" s="19">
        <v>21602</v>
      </c>
      <c r="B1089" s="22" t="s">
        <v>823</v>
      </c>
      <c r="C1089" s="20">
        <f>SUM(C1090:C1098)</f>
        <v>410</v>
      </c>
    </row>
    <row r="1090" spans="1:3" s="88" customFormat="1" ht="17.100000000000001" hidden="1" customHeight="1">
      <c r="A1090" s="19">
        <v>2160201</v>
      </c>
      <c r="B1090" s="19" t="s">
        <v>69</v>
      </c>
      <c r="C1090" s="20">
        <v>0</v>
      </c>
    </row>
    <row r="1091" spans="1:3" s="88" customFormat="1" ht="17.100000000000001" hidden="1" customHeight="1">
      <c r="A1091" s="19">
        <v>2160202</v>
      </c>
      <c r="B1091" s="19" t="s">
        <v>70</v>
      </c>
      <c r="C1091" s="20">
        <v>0</v>
      </c>
    </row>
    <row r="1092" spans="1:3" s="88" customFormat="1" ht="17.100000000000001" hidden="1" customHeight="1">
      <c r="A1092" s="19">
        <v>2160203</v>
      </c>
      <c r="B1092" s="19" t="s">
        <v>71</v>
      </c>
      <c r="C1092" s="20">
        <v>0</v>
      </c>
    </row>
    <row r="1093" spans="1:3" s="88" customFormat="1" ht="17.100000000000001" hidden="1" customHeight="1">
      <c r="A1093" s="19">
        <v>2160216</v>
      </c>
      <c r="B1093" s="19" t="s">
        <v>824</v>
      </c>
      <c r="C1093" s="20">
        <v>0</v>
      </c>
    </row>
    <row r="1094" spans="1:3" s="88" customFormat="1" ht="17.100000000000001" hidden="1" customHeight="1">
      <c r="A1094" s="19">
        <v>2160217</v>
      </c>
      <c r="B1094" s="19" t="s">
        <v>825</v>
      </c>
      <c r="C1094" s="20">
        <v>0</v>
      </c>
    </row>
    <row r="1095" spans="1:3" s="88" customFormat="1" ht="17.100000000000001" hidden="1" customHeight="1">
      <c r="A1095" s="19">
        <v>2160218</v>
      </c>
      <c r="B1095" s="19" t="s">
        <v>826</v>
      </c>
      <c r="C1095" s="20">
        <v>0</v>
      </c>
    </row>
    <row r="1096" spans="1:3" s="88" customFormat="1" ht="17.100000000000001" hidden="1" customHeight="1">
      <c r="A1096" s="19">
        <v>2160219</v>
      </c>
      <c r="B1096" s="19" t="s">
        <v>827</v>
      </c>
      <c r="C1096" s="20">
        <v>0</v>
      </c>
    </row>
    <row r="1097" spans="1:3" s="88" customFormat="1" ht="17.100000000000001" hidden="1" customHeight="1">
      <c r="A1097" s="19">
        <v>2160250</v>
      </c>
      <c r="B1097" s="19" t="s">
        <v>78</v>
      </c>
      <c r="C1097" s="20">
        <v>0</v>
      </c>
    </row>
    <row r="1098" spans="1:3" s="88" customFormat="1" ht="17.100000000000001" customHeight="1">
      <c r="A1098" s="19">
        <v>2160299</v>
      </c>
      <c r="B1098" s="19" t="s">
        <v>828</v>
      </c>
      <c r="C1098" s="20">
        <v>410</v>
      </c>
    </row>
    <row r="1099" spans="1:3" s="88" customFormat="1" ht="17.100000000000001" customHeight="1">
      <c r="A1099" s="19">
        <v>21606</v>
      </c>
      <c r="B1099" s="22" t="s">
        <v>829</v>
      </c>
      <c r="C1099" s="20">
        <f>SUM(C1100:C1104)</f>
        <v>2880</v>
      </c>
    </row>
    <row r="1100" spans="1:3" s="88" customFormat="1" ht="17.100000000000001" hidden="1" customHeight="1">
      <c r="A1100" s="19">
        <v>2160601</v>
      </c>
      <c r="B1100" s="19" t="s">
        <v>69</v>
      </c>
      <c r="C1100" s="20">
        <v>0</v>
      </c>
    </row>
    <row r="1101" spans="1:3" s="88" customFormat="1" ht="17.100000000000001" hidden="1" customHeight="1">
      <c r="A1101" s="19">
        <v>2160602</v>
      </c>
      <c r="B1101" s="19" t="s">
        <v>70</v>
      </c>
      <c r="C1101" s="20">
        <v>0</v>
      </c>
    </row>
    <row r="1102" spans="1:3" s="88" customFormat="1" ht="17.100000000000001" hidden="1" customHeight="1">
      <c r="A1102" s="19">
        <v>2160603</v>
      </c>
      <c r="B1102" s="19" t="s">
        <v>71</v>
      </c>
      <c r="C1102" s="20">
        <v>0</v>
      </c>
    </row>
    <row r="1103" spans="1:3" s="88" customFormat="1" ht="17.100000000000001" hidden="1" customHeight="1">
      <c r="A1103" s="19">
        <v>2160607</v>
      </c>
      <c r="B1103" s="19" t="s">
        <v>830</v>
      </c>
      <c r="C1103" s="20">
        <v>0</v>
      </c>
    </row>
    <row r="1104" spans="1:3" s="88" customFormat="1" ht="17.100000000000001" customHeight="1">
      <c r="A1104" s="19">
        <v>2160699</v>
      </c>
      <c r="B1104" s="19" t="s">
        <v>831</v>
      </c>
      <c r="C1104" s="20">
        <v>2880</v>
      </c>
    </row>
    <row r="1105" spans="1:3" s="88" customFormat="1" ht="17.100000000000001" customHeight="1">
      <c r="A1105" s="19">
        <v>21699</v>
      </c>
      <c r="B1105" s="22" t="s">
        <v>832</v>
      </c>
      <c r="C1105" s="20">
        <f>SUM(C1106:C1107)</f>
        <v>2318</v>
      </c>
    </row>
    <row r="1106" spans="1:3" s="88" customFormat="1" ht="17.100000000000001" hidden="1" customHeight="1">
      <c r="A1106" s="19">
        <v>2169901</v>
      </c>
      <c r="B1106" s="19" t="s">
        <v>833</v>
      </c>
      <c r="C1106" s="20">
        <v>0</v>
      </c>
    </row>
    <row r="1107" spans="1:3" s="88" customFormat="1" ht="17.100000000000001" customHeight="1">
      <c r="A1107" s="19">
        <v>2169999</v>
      </c>
      <c r="B1107" s="19" t="s">
        <v>834</v>
      </c>
      <c r="C1107" s="20">
        <v>2318</v>
      </c>
    </row>
    <row r="1108" spans="1:3" s="88" customFormat="1" ht="17.100000000000001" customHeight="1">
      <c r="A1108" s="19">
        <v>217</v>
      </c>
      <c r="B1108" s="22" t="s">
        <v>835</v>
      </c>
      <c r="C1108" s="20">
        <f>SUM(C1109,C1116,C1126,C1132,C1135)</f>
        <v>31</v>
      </c>
    </row>
    <row r="1109" spans="1:3" s="88" customFormat="1" ht="17.100000000000001" hidden="1" customHeight="1">
      <c r="A1109" s="19">
        <v>21701</v>
      </c>
      <c r="B1109" s="22" t="s">
        <v>836</v>
      </c>
      <c r="C1109" s="20">
        <f>SUM(C1110:C1115)</f>
        <v>0</v>
      </c>
    </row>
    <row r="1110" spans="1:3" s="88" customFormat="1" ht="17.100000000000001" hidden="1" customHeight="1">
      <c r="A1110" s="19">
        <v>2170101</v>
      </c>
      <c r="B1110" s="19" t="s">
        <v>69</v>
      </c>
      <c r="C1110" s="20">
        <v>0</v>
      </c>
    </row>
    <row r="1111" spans="1:3" s="88" customFormat="1" ht="17.100000000000001" hidden="1" customHeight="1">
      <c r="A1111" s="19">
        <v>2170102</v>
      </c>
      <c r="B1111" s="19" t="s">
        <v>70</v>
      </c>
      <c r="C1111" s="20">
        <v>0</v>
      </c>
    </row>
    <row r="1112" spans="1:3" s="88" customFormat="1" ht="17.100000000000001" hidden="1" customHeight="1">
      <c r="A1112" s="19">
        <v>2170103</v>
      </c>
      <c r="B1112" s="19" t="s">
        <v>71</v>
      </c>
      <c r="C1112" s="20">
        <v>0</v>
      </c>
    </row>
    <row r="1113" spans="1:3" s="88" customFormat="1" ht="17.100000000000001" hidden="1" customHeight="1">
      <c r="A1113" s="19">
        <v>2170104</v>
      </c>
      <c r="B1113" s="19" t="s">
        <v>837</v>
      </c>
      <c r="C1113" s="20">
        <v>0</v>
      </c>
    </row>
    <row r="1114" spans="1:3" s="88" customFormat="1" ht="17.100000000000001" hidden="1" customHeight="1">
      <c r="A1114" s="19">
        <v>2170150</v>
      </c>
      <c r="B1114" s="19" t="s">
        <v>78</v>
      </c>
      <c r="C1114" s="20">
        <v>0</v>
      </c>
    </row>
    <row r="1115" spans="1:3" s="88" customFormat="1" ht="17.100000000000001" hidden="1" customHeight="1">
      <c r="A1115" s="19">
        <v>2170199</v>
      </c>
      <c r="B1115" s="19" t="s">
        <v>838</v>
      </c>
      <c r="C1115" s="20">
        <v>0</v>
      </c>
    </row>
    <row r="1116" spans="1:3" s="88" customFormat="1" ht="17.100000000000001" hidden="1" customHeight="1">
      <c r="A1116" s="19">
        <v>21702</v>
      </c>
      <c r="B1116" s="22" t="s">
        <v>839</v>
      </c>
      <c r="C1116" s="20">
        <f>SUM(C1117:C1125)</f>
        <v>0</v>
      </c>
    </row>
    <row r="1117" spans="1:3" s="88" customFormat="1" ht="17.100000000000001" hidden="1" customHeight="1">
      <c r="A1117" s="19">
        <v>2170201</v>
      </c>
      <c r="B1117" s="19" t="s">
        <v>840</v>
      </c>
      <c r="C1117" s="20">
        <v>0</v>
      </c>
    </row>
    <row r="1118" spans="1:3" s="88" customFormat="1" ht="17.100000000000001" hidden="1" customHeight="1">
      <c r="A1118" s="19">
        <v>2170202</v>
      </c>
      <c r="B1118" s="19" t="s">
        <v>841</v>
      </c>
      <c r="C1118" s="20">
        <v>0</v>
      </c>
    </row>
    <row r="1119" spans="1:3" s="88" customFormat="1" ht="17.100000000000001" hidden="1" customHeight="1">
      <c r="A1119" s="19">
        <v>2170203</v>
      </c>
      <c r="B1119" s="19" t="s">
        <v>842</v>
      </c>
      <c r="C1119" s="20">
        <v>0</v>
      </c>
    </row>
    <row r="1120" spans="1:3" s="88" customFormat="1" ht="17.100000000000001" hidden="1" customHeight="1">
      <c r="A1120" s="19">
        <v>2170204</v>
      </c>
      <c r="B1120" s="19" t="s">
        <v>843</v>
      </c>
      <c r="C1120" s="20">
        <v>0</v>
      </c>
    </row>
    <row r="1121" spans="1:3" s="88" customFormat="1" ht="17.100000000000001" hidden="1" customHeight="1">
      <c r="A1121" s="19">
        <v>2170205</v>
      </c>
      <c r="B1121" s="19" t="s">
        <v>844</v>
      </c>
      <c r="C1121" s="20">
        <v>0</v>
      </c>
    </row>
    <row r="1122" spans="1:3" s="88" customFormat="1" ht="17.100000000000001" hidden="1" customHeight="1">
      <c r="A1122" s="19">
        <v>2170206</v>
      </c>
      <c r="B1122" s="19" t="s">
        <v>845</v>
      </c>
      <c r="C1122" s="20">
        <v>0</v>
      </c>
    </row>
    <row r="1123" spans="1:3" s="88" customFormat="1" ht="17.100000000000001" hidden="1" customHeight="1">
      <c r="A1123" s="19">
        <v>2170207</v>
      </c>
      <c r="B1123" s="19" t="s">
        <v>846</v>
      </c>
      <c r="C1123" s="20">
        <v>0</v>
      </c>
    </row>
    <row r="1124" spans="1:3" s="88" customFormat="1" ht="17.100000000000001" hidden="1" customHeight="1">
      <c r="A1124" s="19">
        <v>2170208</v>
      </c>
      <c r="B1124" s="19" t="s">
        <v>847</v>
      </c>
      <c r="C1124" s="20">
        <v>0</v>
      </c>
    </row>
    <row r="1125" spans="1:3" s="88" customFormat="1" ht="17.100000000000001" hidden="1" customHeight="1">
      <c r="A1125" s="19">
        <v>2170299</v>
      </c>
      <c r="B1125" s="19" t="s">
        <v>848</v>
      </c>
      <c r="C1125" s="20">
        <v>0</v>
      </c>
    </row>
    <row r="1126" spans="1:3" s="88" customFormat="1" ht="17.100000000000001" customHeight="1">
      <c r="A1126" s="19">
        <v>21703</v>
      </c>
      <c r="B1126" s="22" t="s">
        <v>849</v>
      </c>
      <c r="C1126" s="20">
        <f>SUM(C1127:C1131)</f>
        <v>31</v>
      </c>
    </row>
    <row r="1127" spans="1:3" s="88" customFormat="1" ht="17.100000000000001" hidden="1" customHeight="1">
      <c r="A1127" s="19">
        <v>2170301</v>
      </c>
      <c r="B1127" s="19" t="s">
        <v>850</v>
      </c>
      <c r="C1127" s="20">
        <v>0</v>
      </c>
    </row>
    <row r="1128" spans="1:3" s="88" customFormat="1" ht="17.100000000000001" hidden="1" customHeight="1">
      <c r="A1128" s="19">
        <v>2170302</v>
      </c>
      <c r="B1128" s="19" t="s">
        <v>851</v>
      </c>
      <c r="C1128" s="20">
        <v>0</v>
      </c>
    </row>
    <row r="1129" spans="1:3" s="88" customFormat="1" ht="17.100000000000001" hidden="1" customHeight="1">
      <c r="A1129" s="19">
        <v>2170303</v>
      </c>
      <c r="B1129" s="19" t="s">
        <v>852</v>
      </c>
      <c r="C1129" s="20">
        <v>0</v>
      </c>
    </row>
    <row r="1130" spans="1:3" s="88" customFormat="1" ht="17.100000000000001" hidden="1" customHeight="1">
      <c r="A1130" s="19">
        <v>2170304</v>
      </c>
      <c r="B1130" s="19" t="s">
        <v>853</v>
      </c>
      <c r="C1130" s="20">
        <v>0</v>
      </c>
    </row>
    <row r="1131" spans="1:3" s="88" customFormat="1" ht="17.100000000000001" customHeight="1">
      <c r="A1131" s="19">
        <v>2170399</v>
      </c>
      <c r="B1131" s="19" t="s">
        <v>854</v>
      </c>
      <c r="C1131" s="20">
        <v>31</v>
      </c>
    </row>
    <row r="1132" spans="1:3" s="88" customFormat="1" ht="17.100000000000001" hidden="1" customHeight="1">
      <c r="A1132" s="19">
        <v>21704</v>
      </c>
      <c r="B1132" s="22" t="s">
        <v>855</v>
      </c>
      <c r="C1132" s="20">
        <f>SUM(C1133:C1134)</f>
        <v>0</v>
      </c>
    </row>
    <row r="1133" spans="1:3" s="88" customFormat="1" ht="17.100000000000001" hidden="1" customHeight="1">
      <c r="A1133" s="19">
        <v>2170401</v>
      </c>
      <c r="B1133" s="19" t="s">
        <v>856</v>
      </c>
      <c r="C1133" s="20">
        <v>0</v>
      </c>
    </row>
    <row r="1134" spans="1:3" s="88" customFormat="1" ht="17.100000000000001" hidden="1" customHeight="1">
      <c r="A1134" s="19">
        <v>2170499</v>
      </c>
      <c r="B1134" s="19" t="s">
        <v>857</v>
      </c>
      <c r="C1134" s="20">
        <v>0</v>
      </c>
    </row>
    <row r="1135" spans="1:3" s="88" customFormat="1" ht="17.100000000000001" hidden="1" customHeight="1">
      <c r="A1135" s="19">
        <v>21799</v>
      </c>
      <c r="B1135" s="22" t="s">
        <v>858</v>
      </c>
      <c r="C1135" s="20">
        <f>SUM(C1136:C1137)</f>
        <v>0</v>
      </c>
    </row>
    <row r="1136" spans="1:3" s="88" customFormat="1" ht="17.100000000000001" hidden="1" customHeight="1">
      <c r="A1136" s="19">
        <v>2179902</v>
      </c>
      <c r="B1136" s="19" t="s">
        <v>1547</v>
      </c>
      <c r="C1136" s="20">
        <v>0</v>
      </c>
    </row>
    <row r="1137" spans="1:3" s="88" customFormat="1" ht="17.100000000000001" hidden="1" customHeight="1">
      <c r="A1137" s="19">
        <v>2179999</v>
      </c>
      <c r="B1137" s="19" t="s">
        <v>859</v>
      </c>
      <c r="C1137" s="20">
        <v>0</v>
      </c>
    </row>
    <row r="1138" spans="1:3" s="88" customFormat="1" ht="17.100000000000001" hidden="1" customHeight="1">
      <c r="A1138" s="19">
        <v>219</v>
      </c>
      <c r="B1138" s="22" t="s">
        <v>860</v>
      </c>
      <c r="C1138" s="20">
        <f>SUM(C1139:C1147)</f>
        <v>0</v>
      </c>
    </row>
    <row r="1139" spans="1:3" s="88" customFormat="1" ht="17.100000000000001" hidden="1" customHeight="1">
      <c r="A1139" s="19">
        <v>21901</v>
      </c>
      <c r="B1139" s="22" t="s">
        <v>861</v>
      </c>
      <c r="C1139" s="20">
        <v>0</v>
      </c>
    </row>
    <row r="1140" spans="1:3" s="88" customFormat="1" ht="17.100000000000001" hidden="1" customHeight="1">
      <c r="A1140" s="19">
        <v>21902</v>
      </c>
      <c r="B1140" s="22" t="s">
        <v>862</v>
      </c>
      <c r="C1140" s="20">
        <v>0</v>
      </c>
    </row>
    <row r="1141" spans="1:3" s="88" customFormat="1" ht="17.100000000000001" hidden="1" customHeight="1">
      <c r="A1141" s="19">
        <v>21903</v>
      </c>
      <c r="B1141" s="22" t="s">
        <v>863</v>
      </c>
      <c r="C1141" s="20">
        <v>0</v>
      </c>
    </row>
    <row r="1142" spans="1:3" s="88" customFormat="1" ht="17.100000000000001" hidden="1" customHeight="1">
      <c r="A1142" s="19">
        <v>21904</v>
      </c>
      <c r="B1142" s="22" t="s">
        <v>864</v>
      </c>
      <c r="C1142" s="20">
        <v>0</v>
      </c>
    </row>
    <row r="1143" spans="1:3" s="88" customFormat="1" ht="17.100000000000001" hidden="1" customHeight="1">
      <c r="A1143" s="19">
        <v>21905</v>
      </c>
      <c r="B1143" s="22" t="s">
        <v>865</v>
      </c>
      <c r="C1143" s="20">
        <v>0</v>
      </c>
    </row>
    <row r="1144" spans="1:3" s="88" customFormat="1" ht="17.100000000000001" hidden="1" customHeight="1">
      <c r="A1144" s="19">
        <v>21906</v>
      </c>
      <c r="B1144" s="22" t="s">
        <v>650</v>
      </c>
      <c r="C1144" s="20">
        <v>0</v>
      </c>
    </row>
    <row r="1145" spans="1:3" s="88" customFormat="1" ht="17.100000000000001" hidden="1" customHeight="1">
      <c r="A1145" s="19">
        <v>21907</v>
      </c>
      <c r="B1145" s="22" t="s">
        <v>866</v>
      </c>
      <c r="C1145" s="20">
        <v>0</v>
      </c>
    </row>
    <row r="1146" spans="1:3" s="88" customFormat="1" ht="17.100000000000001" hidden="1" customHeight="1">
      <c r="A1146" s="19">
        <v>21908</v>
      </c>
      <c r="B1146" s="22" t="s">
        <v>867</v>
      </c>
      <c r="C1146" s="20">
        <v>0</v>
      </c>
    </row>
    <row r="1147" spans="1:3" s="88" customFormat="1" ht="17.100000000000001" hidden="1" customHeight="1">
      <c r="A1147" s="19">
        <v>21999</v>
      </c>
      <c r="B1147" s="22" t="s">
        <v>868</v>
      </c>
      <c r="C1147" s="20">
        <v>0</v>
      </c>
    </row>
    <row r="1148" spans="1:3" s="88" customFormat="1" ht="17.100000000000001" customHeight="1">
      <c r="A1148" s="19">
        <v>220</v>
      </c>
      <c r="B1148" s="22" t="s">
        <v>869</v>
      </c>
      <c r="C1148" s="20">
        <f>SUM(C1149,C1176,C1191)</f>
        <v>2800</v>
      </c>
    </row>
    <row r="1149" spans="1:3" s="88" customFormat="1" ht="17.100000000000001" customHeight="1">
      <c r="A1149" s="19">
        <v>22001</v>
      </c>
      <c r="B1149" s="22" t="s">
        <v>870</v>
      </c>
      <c r="C1149" s="20">
        <f>SUM(C1150:C1175)</f>
        <v>2800</v>
      </c>
    </row>
    <row r="1150" spans="1:3" s="88" customFormat="1" ht="17.100000000000001" hidden="1" customHeight="1">
      <c r="A1150" s="19">
        <v>2200101</v>
      </c>
      <c r="B1150" s="19" t="s">
        <v>69</v>
      </c>
      <c r="C1150" s="20">
        <v>0</v>
      </c>
    </row>
    <row r="1151" spans="1:3" s="88" customFormat="1" ht="17.100000000000001" hidden="1" customHeight="1">
      <c r="A1151" s="19">
        <v>2200102</v>
      </c>
      <c r="B1151" s="19" t="s">
        <v>70</v>
      </c>
      <c r="C1151" s="20">
        <v>0</v>
      </c>
    </row>
    <row r="1152" spans="1:3" s="88" customFormat="1" ht="17.100000000000001" hidden="1" customHeight="1">
      <c r="A1152" s="19">
        <v>2200103</v>
      </c>
      <c r="B1152" s="19" t="s">
        <v>71</v>
      </c>
      <c r="C1152" s="20">
        <v>0</v>
      </c>
    </row>
    <row r="1153" spans="1:3" s="88" customFormat="1" ht="17.100000000000001" hidden="1" customHeight="1">
      <c r="A1153" s="19">
        <v>2200104</v>
      </c>
      <c r="B1153" s="19" t="s">
        <v>871</v>
      </c>
      <c r="C1153" s="20">
        <v>0</v>
      </c>
    </row>
    <row r="1154" spans="1:3" s="88" customFormat="1" ht="17.100000000000001" hidden="1" customHeight="1">
      <c r="A1154" s="19">
        <v>2200106</v>
      </c>
      <c r="B1154" s="19" t="s">
        <v>1548</v>
      </c>
      <c r="C1154" s="20">
        <v>0</v>
      </c>
    </row>
    <row r="1155" spans="1:3" s="88" customFormat="1" ht="17.100000000000001" hidden="1" customHeight="1">
      <c r="A1155" s="19">
        <v>2200107</v>
      </c>
      <c r="B1155" s="19" t="s">
        <v>872</v>
      </c>
      <c r="C1155" s="20">
        <v>0</v>
      </c>
    </row>
    <row r="1156" spans="1:3" s="88" customFormat="1" ht="17.100000000000001" hidden="1" customHeight="1">
      <c r="A1156" s="19">
        <v>2200108</v>
      </c>
      <c r="B1156" s="19" t="s">
        <v>873</v>
      </c>
      <c r="C1156" s="20">
        <v>0</v>
      </c>
    </row>
    <row r="1157" spans="1:3" s="88" customFormat="1" ht="17.100000000000001" hidden="1" customHeight="1">
      <c r="A1157" s="19">
        <v>2200109</v>
      </c>
      <c r="B1157" s="19" t="s">
        <v>1549</v>
      </c>
      <c r="C1157" s="20">
        <v>0</v>
      </c>
    </row>
    <row r="1158" spans="1:3" s="88" customFormat="1" ht="17.100000000000001" hidden="1" customHeight="1">
      <c r="A1158" s="19">
        <v>2200112</v>
      </c>
      <c r="B1158" s="19" t="s">
        <v>874</v>
      </c>
      <c r="C1158" s="20">
        <v>0</v>
      </c>
    </row>
    <row r="1159" spans="1:3" s="88" customFormat="1" ht="17.100000000000001" hidden="1" customHeight="1">
      <c r="A1159" s="19">
        <v>2200113</v>
      </c>
      <c r="B1159" s="19" t="s">
        <v>875</v>
      </c>
      <c r="C1159" s="20">
        <v>0</v>
      </c>
    </row>
    <row r="1160" spans="1:3" s="88" customFormat="1" ht="17.100000000000001" hidden="1" customHeight="1">
      <c r="A1160" s="19">
        <v>2200114</v>
      </c>
      <c r="B1160" s="19" t="s">
        <v>1550</v>
      </c>
      <c r="C1160" s="20">
        <v>0</v>
      </c>
    </row>
    <row r="1161" spans="1:3" s="88" customFormat="1" ht="17.100000000000001" hidden="1" customHeight="1">
      <c r="A1161" s="19">
        <v>2200115</v>
      </c>
      <c r="B1161" s="19" t="s">
        <v>876</v>
      </c>
      <c r="C1161" s="20">
        <v>0</v>
      </c>
    </row>
    <row r="1162" spans="1:3" s="88" customFormat="1" ht="17.100000000000001" hidden="1" customHeight="1">
      <c r="A1162" s="19">
        <v>2200116</v>
      </c>
      <c r="B1162" s="19" t="s">
        <v>877</v>
      </c>
      <c r="C1162" s="20">
        <v>0</v>
      </c>
    </row>
    <row r="1163" spans="1:3" s="88" customFormat="1" ht="17.100000000000001" hidden="1" customHeight="1">
      <c r="A1163" s="19">
        <v>2200119</v>
      </c>
      <c r="B1163" s="19" t="s">
        <v>878</v>
      </c>
      <c r="C1163" s="20">
        <v>0</v>
      </c>
    </row>
    <row r="1164" spans="1:3" s="88" customFormat="1" ht="17.100000000000001" hidden="1" customHeight="1">
      <c r="A1164" s="19">
        <v>2200120</v>
      </c>
      <c r="B1164" s="19" t="s">
        <v>1551</v>
      </c>
      <c r="C1164" s="20">
        <v>0</v>
      </c>
    </row>
    <row r="1165" spans="1:3" s="88" customFormat="1" ht="17.100000000000001" hidden="1" customHeight="1">
      <c r="A1165" s="19">
        <v>2200121</v>
      </c>
      <c r="B1165" s="19" t="s">
        <v>1552</v>
      </c>
      <c r="C1165" s="20">
        <v>0</v>
      </c>
    </row>
    <row r="1166" spans="1:3" s="88" customFormat="1" ht="17.100000000000001" hidden="1" customHeight="1">
      <c r="A1166" s="19">
        <v>2200122</v>
      </c>
      <c r="B1166" s="19" t="s">
        <v>1553</v>
      </c>
      <c r="C1166" s="20">
        <v>0</v>
      </c>
    </row>
    <row r="1167" spans="1:3" s="88" customFormat="1" ht="17.100000000000001" hidden="1" customHeight="1">
      <c r="A1167" s="19">
        <v>2200123</v>
      </c>
      <c r="B1167" s="19" t="s">
        <v>880</v>
      </c>
      <c r="C1167" s="20">
        <v>0</v>
      </c>
    </row>
    <row r="1168" spans="1:3" s="88" customFormat="1" ht="17.100000000000001" hidden="1" customHeight="1">
      <c r="A1168" s="19">
        <v>2200124</v>
      </c>
      <c r="B1168" s="19" t="s">
        <v>1554</v>
      </c>
      <c r="C1168" s="20">
        <v>0</v>
      </c>
    </row>
    <row r="1169" spans="1:3" s="88" customFormat="1" ht="17.100000000000001" hidden="1" customHeight="1">
      <c r="A1169" s="19">
        <v>2200125</v>
      </c>
      <c r="B1169" s="19" t="s">
        <v>881</v>
      </c>
      <c r="C1169" s="20">
        <v>0</v>
      </c>
    </row>
    <row r="1170" spans="1:3" s="88" customFormat="1" ht="17.100000000000001" hidden="1" customHeight="1">
      <c r="A1170" s="19">
        <v>2200126</v>
      </c>
      <c r="B1170" s="19" t="s">
        <v>882</v>
      </c>
      <c r="C1170" s="20">
        <v>0</v>
      </c>
    </row>
    <row r="1171" spans="1:3" s="88" customFormat="1" ht="17.100000000000001" hidden="1" customHeight="1">
      <c r="A1171" s="19">
        <v>2200127</v>
      </c>
      <c r="B1171" s="19" t="s">
        <v>883</v>
      </c>
      <c r="C1171" s="20">
        <v>0</v>
      </c>
    </row>
    <row r="1172" spans="1:3" s="88" customFormat="1" ht="17.100000000000001" hidden="1" customHeight="1">
      <c r="A1172" s="19">
        <v>2200128</v>
      </c>
      <c r="B1172" s="19" t="s">
        <v>1555</v>
      </c>
      <c r="C1172" s="20">
        <v>0</v>
      </c>
    </row>
    <row r="1173" spans="1:3" s="88" customFormat="1" ht="17.100000000000001" hidden="1" customHeight="1">
      <c r="A1173" s="19">
        <v>2200129</v>
      </c>
      <c r="B1173" s="19" t="s">
        <v>1556</v>
      </c>
      <c r="C1173" s="20">
        <v>0</v>
      </c>
    </row>
    <row r="1174" spans="1:3" s="88" customFormat="1" ht="17.100000000000001" hidden="1" customHeight="1">
      <c r="A1174" s="19">
        <v>2200150</v>
      </c>
      <c r="B1174" s="19" t="s">
        <v>78</v>
      </c>
      <c r="C1174" s="20">
        <v>0</v>
      </c>
    </row>
    <row r="1175" spans="1:3" s="88" customFormat="1" ht="17.100000000000001" customHeight="1">
      <c r="A1175" s="19">
        <v>2200199</v>
      </c>
      <c r="B1175" s="19" t="s">
        <v>879</v>
      </c>
      <c r="C1175" s="20">
        <v>2800</v>
      </c>
    </row>
    <row r="1176" spans="1:3" s="88" customFormat="1" ht="17.100000000000001" hidden="1" customHeight="1">
      <c r="A1176" s="19">
        <v>22005</v>
      </c>
      <c r="B1176" s="22" t="s">
        <v>884</v>
      </c>
      <c r="C1176" s="20">
        <f>SUM(C1177:C1190)</f>
        <v>0</v>
      </c>
    </row>
    <row r="1177" spans="1:3" s="88" customFormat="1" ht="17.100000000000001" hidden="1" customHeight="1">
      <c r="A1177" s="19">
        <v>2200501</v>
      </c>
      <c r="B1177" s="19" t="s">
        <v>69</v>
      </c>
      <c r="C1177" s="20">
        <v>0</v>
      </c>
    </row>
    <row r="1178" spans="1:3" s="88" customFormat="1" ht="17.100000000000001" hidden="1" customHeight="1">
      <c r="A1178" s="19">
        <v>2200502</v>
      </c>
      <c r="B1178" s="19" t="s">
        <v>70</v>
      </c>
      <c r="C1178" s="20">
        <v>0</v>
      </c>
    </row>
    <row r="1179" spans="1:3" s="88" customFormat="1" ht="17.100000000000001" hidden="1" customHeight="1">
      <c r="A1179" s="19">
        <v>2200503</v>
      </c>
      <c r="B1179" s="19" t="s">
        <v>71</v>
      </c>
      <c r="C1179" s="20">
        <v>0</v>
      </c>
    </row>
    <row r="1180" spans="1:3" s="88" customFormat="1" ht="17.100000000000001" hidden="1" customHeight="1">
      <c r="A1180" s="19">
        <v>2200504</v>
      </c>
      <c r="B1180" s="19" t="s">
        <v>885</v>
      </c>
      <c r="C1180" s="20">
        <v>0</v>
      </c>
    </row>
    <row r="1181" spans="1:3" s="88" customFormat="1" ht="17.100000000000001" hidden="1" customHeight="1">
      <c r="A1181" s="19">
        <v>2200506</v>
      </c>
      <c r="B1181" s="19" t="s">
        <v>886</v>
      </c>
      <c r="C1181" s="20">
        <v>0</v>
      </c>
    </row>
    <row r="1182" spans="1:3" s="88" customFormat="1" ht="17.100000000000001" hidden="1" customHeight="1">
      <c r="A1182" s="19">
        <v>2200507</v>
      </c>
      <c r="B1182" s="19" t="s">
        <v>887</v>
      </c>
      <c r="C1182" s="20">
        <v>0</v>
      </c>
    </row>
    <row r="1183" spans="1:3" s="88" customFormat="1" ht="17.100000000000001" hidden="1" customHeight="1">
      <c r="A1183" s="19">
        <v>2200508</v>
      </c>
      <c r="B1183" s="19" t="s">
        <v>888</v>
      </c>
      <c r="C1183" s="20">
        <v>0</v>
      </c>
    </row>
    <row r="1184" spans="1:3" s="88" customFormat="1" ht="17.100000000000001" hidden="1" customHeight="1">
      <c r="A1184" s="19">
        <v>2200509</v>
      </c>
      <c r="B1184" s="19" t="s">
        <v>889</v>
      </c>
      <c r="C1184" s="20">
        <v>0</v>
      </c>
    </row>
    <row r="1185" spans="1:3" s="88" customFormat="1" ht="17.100000000000001" hidden="1" customHeight="1">
      <c r="A1185" s="19">
        <v>2200510</v>
      </c>
      <c r="B1185" s="19" t="s">
        <v>890</v>
      </c>
      <c r="C1185" s="20">
        <v>0</v>
      </c>
    </row>
    <row r="1186" spans="1:3" s="88" customFormat="1" ht="17.100000000000001" hidden="1" customHeight="1">
      <c r="A1186" s="19">
        <v>2200511</v>
      </c>
      <c r="B1186" s="19" t="s">
        <v>891</v>
      </c>
      <c r="C1186" s="20">
        <v>0</v>
      </c>
    </row>
    <row r="1187" spans="1:3" s="88" customFormat="1" ht="17.100000000000001" hidden="1" customHeight="1">
      <c r="A1187" s="19">
        <v>2200512</v>
      </c>
      <c r="B1187" s="19" t="s">
        <v>892</v>
      </c>
      <c r="C1187" s="20">
        <v>0</v>
      </c>
    </row>
    <row r="1188" spans="1:3" s="88" customFormat="1" ht="17.100000000000001" hidden="1" customHeight="1">
      <c r="A1188" s="19">
        <v>2200513</v>
      </c>
      <c r="B1188" s="19" t="s">
        <v>893</v>
      </c>
      <c r="C1188" s="20">
        <v>0</v>
      </c>
    </row>
    <row r="1189" spans="1:3" s="88" customFormat="1" ht="17.100000000000001" hidden="1" customHeight="1">
      <c r="A1189" s="19">
        <v>2200514</v>
      </c>
      <c r="B1189" s="19" t="s">
        <v>894</v>
      </c>
      <c r="C1189" s="20">
        <v>0</v>
      </c>
    </row>
    <row r="1190" spans="1:3" s="88" customFormat="1" ht="17.100000000000001" hidden="1" customHeight="1">
      <c r="A1190" s="19">
        <v>2200599</v>
      </c>
      <c r="B1190" s="19" t="s">
        <v>895</v>
      </c>
      <c r="C1190" s="20">
        <v>0</v>
      </c>
    </row>
    <row r="1191" spans="1:3" s="88" customFormat="1" ht="17.100000000000001" hidden="1" customHeight="1">
      <c r="A1191" s="19">
        <v>22099</v>
      </c>
      <c r="B1191" s="22" t="s">
        <v>896</v>
      </c>
      <c r="C1191" s="20">
        <f>C1192</f>
        <v>0</v>
      </c>
    </row>
    <row r="1192" spans="1:3" s="88" customFormat="1" ht="17.100000000000001" hidden="1" customHeight="1">
      <c r="A1192" s="19">
        <v>2209999</v>
      </c>
      <c r="B1192" s="19" t="s">
        <v>897</v>
      </c>
      <c r="C1192" s="20">
        <v>0</v>
      </c>
    </row>
    <row r="1193" spans="1:3" s="88" customFormat="1" ht="17.100000000000001" customHeight="1">
      <c r="A1193" s="19">
        <v>221</v>
      </c>
      <c r="B1193" s="22" t="s">
        <v>898</v>
      </c>
      <c r="C1193" s="20">
        <f>SUM(C1194,C1205,C1209)</f>
        <v>12939</v>
      </c>
    </row>
    <row r="1194" spans="1:3" s="88" customFormat="1" ht="17.100000000000001" customHeight="1">
      <c r="A1194" s="19">
        <v>22101</v>
      </c>
      <c r="B1194" s="22" t="s">
        <v>899</v>
      </c>
      <c r="C1194" s="20">
        <f>SUM(C1195:C1204)</f>
        <v>12871</v>
      </c>
    </row>
    <row r="1195" spans="1:3" s="88" customFormat="1" ht="17.100000000000001" hidden="1" customHeight="1">
      <c r="A1195" s="19">
        <v>2210101</v>
      </c>
      <c r="B1195" s="19" t="s">
        <v>900</v>
      </c>
      <c r="C1195" s="20">
        <v>0</v>
      </c>
    </row>
    <row r="1196" spans="1:3" s="88" customFormat="1" ht="17.100000000000001" hidden="1" customHeight="1">
      <c r="A1196" s="19">
        <v>2210102</v>
      </c>
      <c r="B1196" s="19" t="s">
        <v>901</v>
      </c>
      <c r="C1196" s="20">
        <v>0</v>
      </c>
    </row>
    <row r="1197" spans="1:3" s="88" customFormat="1" ht="17.100000000000001" customHeight="1">
      <c r="A1197" s="19">
        <v>2210103</v>
      </c>
      <c r="B1197" s="19" t="s">
        <v>902</v>
      </c>
      <c r="C1197" s="20">
        <v>267</v>
      </c>
    </row>
    <row r="1198" spans="1:3" s="88" customFormat="1" ht="17.100000000000001" hidden="1" customHeight="1">
      <c r="A1198" s="19">
        <v>2210104</v>
      </c>
      <c r="B1198" s="19" t="s">
        <v>903</v>
      </c>
      <c r="C1198" s="20">
        <v>0</v>
      </c>
    </row>
    <row r="1199" spans="1:3" s="88" customFormat="1" ht="17.100000000000001" hidden="1" customHeight="1">
      <c r="A1199" s="19">
        <v>2210105</v>
      </c>
      <c r="B1199" s="19" t="s">
        <v>904</v>
      </c>
      <c r="C1199" s="20">
        <v>0</v>
      </c>
    </row>
    <row r="1200" spans="1:3" s="88" customFormat="1" ht="17.100000000000001" customHeight="1">
      <c r="A1200" s="19">
        <v>2210106</v>
      </c>
      <c r="B1200" s="19" t="s">
        <v>905</v>
      </c>
      <c r="C1200" s="20">
        <v>489</v>
      </c>
    </row>
    <row r="1201" spans="1:3" s="88" customFormat="1" ht="17.100000000000001" customHeight="1">
      <c r="A1201" s="19">
        <v>2210107</v>
      </c>
      <c r="B1201" s="19" t="s">
        <v>906</v>
      </c>
      <c r="C1201" s="20">
        <v>382</v>
      </c>
    </row>
    <row r="1202" spans="1:3" s="88" customFormat="1" ht="17.100000000000001" customHeight="1">
      <c r="A1202" s="19">
        <v>2210108</v>
      </c>
      <c r="B1202" s="19" t="s">
        <v>1557</v>
      </c>
      <c r="C1202" s="20">
        <v>3080</v>
      </c>
    </row>
    <row r="1203" spans="1:3" s="88" customFormat="1" ht="17.100000000000001" customHeight="1">
      <c r="A1203" s="19">
        <v>2210109</v>
      </c>
      <c r="B1203" s="19" t="s">
        <v>1558</v>
      </c>
      <c r="C1203" s="20">
        <v>7658</v>
      </c>
    </row>
    <row r="1204" spans="1:3" s="88" customFormat="1" ht="17.100000000000001" customHeight="1">
      <c r="A1204" s="19">
        <v>2210199</v>
      </c>
      <c r="B1204" s="19" t="s">
        <v>907</v>
      </c>
      <c r="C1204" s="20">
        <v>995</v>
      </c>
    </row>
    <row r="1205" spans="1:3" s="88" customFormat="1" ht="17.100000000000001" customHeight="1">
      <c r="A1205" s="19">
        <v>22102</v>
      </c>
      <c r="B1205" s="22" t="s">
        <v>908</v>
      </c>
      <c r="C1205" s="20">
        <f>SUM(C1206:C1208)</f>
        <v>68</v>
      </c>
    </row>
    <row r="1206" spans="1:3" s="88" customFormat="1" ht="17.100000000000001" customHeight="1">
      <c r="A1206" s="19">
        <v>2210201</v>
      </c>
      <c r="B1206" s="19" t="s">
        <v>909</v>
      </c>
      <c r="C1206" s="20">
        <v>35</v>
      </c>
    </row>
    <row r="1207" spans="1:3" s="88" customFormat="1" ht="17.100000000000001" hidden="1" customHeight="1">
      <c r="A1207" s="19">
        <v>2210202</v>
      </c>
      <c r="B1207" s="19" t="s">
        <v>910</v>
      </c>
      <c r="C1207" s="20">
        <v>0</v>
      </c>
    </row>
    <row r="1208" spans="1:3" s="88" customFormat="1" ht="17.100000000000001" customHeight="1">
      <c r="A1208" s="19">
        <v>2210203</v>
      </c>
      <c r="B1208" s="19" t="s">
        <v>911</v>
      </c>
      <c r="C1208" s="20">
        <v>33</v>
      </c>
    </row>
    <row r="1209" spans="1:3" s="88" customFormat="1" ht="17.100000000000001" hidden="1" customHeight="1">
      <c r="A1209" s="19">
        <v>22103</v>
      </c>
      <c r="B1209" s="22" t="s">
        <v>912</v>
      </c>
      <c r="C1209" s="20">
        <f>SUM(C1210:C1212)</f>
        <v>0</v>
      </c>
    </row>
    <row r="1210" spans="1:3" s="88" customFormat="1" ht="17.100000000000001" hidden="1" customHeight="1">
      <c r="A1210" s="19">
        <v>2210301</v>
      </c>
      <c r="B1210" s="19" t="s">
        <v>913</v>
      </c>
      <c r="C1210" s="20">
        <v>0</v>
      </c>
    </row>
    <row r="1211" spans="1:3" s="88" customFormat="1" ht="17.100000000000001" hidden="1" customHeight="1">
      <c r="A1211" s="19">
        <v>2210302</v>
      </c>
      <c r="B1211" s="19" t="s">
        <v>914</v>
      </c>
      <c r="C1211" s="20">
        <v>0</v>
      </c>
    </row>
    <row r="1212" spans="1:3" s="88" customFormat="1" ht="17.100000000000001" hidden="1" customHeight="1">
      <c r="A1212" s="19">
        <v>2210399</v>
      </c>
      <c r="B1212" s="19" t="s">
        <v>915</v>
      </c>
      <c r="C1212" s="20">
        <v>0</v>
      </c>
    </row>
    <row r="1213" spans="1:3" s="88" customFormat="1" ht="17.100000000000001" customHeight="1">
      <c r="A1213" s="19">
        <v>222</v>
      </c>
      <c r="B1213" s="22" t="s">
        <v>916</v>
      </c>
      <c r="C1213" s="20">
        <f>SUM(C1214,C1232,C1238,C1244)</f>
        <v>704</v>
      </c>
    </row>
    <row r="1214" spans="1:3" s="88" customFormat="1" ht="17.100000000000001" customHeight="1">
      <c r="A1214" s="19">
        <v>22201</v>
      </c>
      <c r="B1214" s="22" t="s">
        <v>1736</v>
      </c>
      <c r="C1214" s="20">
        <f>SUM(C1215:C1231)</f>
        <v>425</v>
      </c>
    </row>
    <row r="1215" spans="1:3" s="88" customFormat="1" ht="17.100000000000001" hidden="1" customHeight="1">
      <c r="A1215" s="19">
        <v>2220101</v>
      </c>
      <c r="B1215" s="19" t="s">
        <v>69</v>
      </c>
      <c r="C1215" s="20">
        <v>0</v>
      </c>
    </row>
    <row r="1216" spans="1:3" s="88" customFormat="1" ht="17.100000000000001" hidden="1" customHeight="1">
      <c r="A1216" s="19">
        <v>2220102</v>
      </c>
      <c r="B1216" s="19" t="s">
        <v>70</v>
      </c>
      <c r="C1216" s="20">
        <v>0</v>
      </c>
    </row>
    <row r="1217" spans="1:3" s="88" customFormat="1" ht="17.100000000000001" hidden="1" customHeight="1">
      <c r="A1217" s="19">
        <v>2220103</v>
      </c>
      <c r="B1217" s="19" t="s">
        <v>71</v>
      </c>
      <c r="C1217" s="20">
        <v>0</v>
      </c>
    </row>
    <row r="1218" spans="1:3" s="88" customFormat="1" ht="17.100000000000001" hidden="1" customHeight="1">
      <c r="A1218" s="19">
        <v>2220104</v>
      </c>
      <c r="B1218" s="19" t="s">
        <v>1737</v>
      </c>
      <c r="C1218" s="20">
        <v>0</v>
      </c>
    </row>
    <row r="1219" spans="1:3" s="88" customFormat="1" ht="17.100000000000001" hidden="1" customHeight="1">
      <c r="A1219" s="19">
        <v>2220105</v>
      </c>
      <c r="B1219" s="19" t="s">
        <v>1738</v>
      </c>
      <c r="C1219" s="20">
        <v>0</v>
      </c>
    </row>
    <row r="1220" spans="1:3" s="88" customFormat="1" ht="17.100000000000001" hidden="1" customHeight="1">
      <c r="A1220" s="19">
        <v>2220106</v>
      </c>
      <c r="B1220" s="19" t="s">
        <v>87</v>
      </c>
      <c r="C1220" s="20">
        <v>0</v>
      </c>
    </row>
    <row r="1221" spans="1:3" s="88" customFormat="1" ht="17.100000000000001" hidden="1" customHeight="1">
      <c r="A1221" s="19">
        <v>2220107</v>
      </c>
      <c r="B1221" s="19" t="s">
        <v>917</v>
      </c>
      <c r="C1221" s="20">
        <v>0</v>
      </c>
    </row>
    <row r="1222" spans="1:3" s="88" customFormat="1" ht="17.100000000000001" hidden="1" customHeight="1">
      <c r="A1222" s="19">
        <v>2220112</v>
      </c>
      <c r="B1222" s="19" t="s">
        <v>918</v>
      </c>
      <c r="C1222" s="20">
        <v>0</v>
      </c>
    </row>
    <row r="1223" spans="1:3" s="88" customFormat="1" ht="17.100000000000001" hidden="1" customHeight="1">
      <c r="A1223" s="19">
        <v>2220113</v>
      </c>
      <c r="B1223" s="19" t="s">
        <v>919</v>
      </c>
      <c r="C1223" s="20">
        <v>0</v>
      </c>
    </row>
    <row r="1224" spans="1:3" s="88" customFormat="1" ht="17.100000000000001" hidden="1" customHeight="1">
      <c r="A1224" s="19">
        <v>2220114</v>
      </c>
      <c r="B1224" s="19" t="s">
        <v>920</v>
      </c>
      <c r="C1224" s="20">
        <v>0</v>
      </c>
    </row>
    <row r="1225" spans="1:3" s="88" customFormat="1" ht="17.100000000000001" hidden="1" customHeight="1">
      <c r="A1225" s="19">
        <v>2220115</v>
      </c>
      <c r="B1225" s="19" t="s">
        <v>921</v>
      </c>
      <c r="C1225" s="20">
        <v>0</v>
      </c>
    </row>
    <row r="1226" spans="1:3" s="88" customFormat="1" ht="17.100000000000001" hidden="1" customHeight="1">
      <c r="A1226" s="19">
        <v>2220118</v>
      </c>
      <c r="B1226" s="19" t="s">
        <v>922</v>
      </c>
      <c r="C1226" s="20">
        <v>0</v>
      </c>
    </row>
    <row r="1227" spans="1:3" s="88" customFormat="1" ht="17.100000000000001" hidden="1" customHeight="1">
      <c r="A1227" s="19">
        <v>2220119</v>
      </c>
      <c r="B1227" s="19" t="s">
        <v>1739</v>
      </c>
      <c r="C1227" s="20">
        <v>0</v>
      </c>
    </row>
    <row r="1228" spans="1:3" s="88" customFormat="1" ht="17.100000000000001" hidden="1" customHeight="1">
      <c r="A1228" s="19">
        <v>2220120</v>
      </c>
      <c r="B1228" s="19" t="s">
        <v>1740</v>
      </c>
      <c r="C1228" s="20">
        <v>0</v>
      </c>
    </row>
    <row r="1229" spans="1:3" s="88" customFormat="1" ht="17.100000000000001" hidden="1" customHeight="1">
      <c r="A1229" s="19">
        <v>2220121</v>
      </c>
      <c r="B1229" s="19" t="s">
        <v>1741</v>
      </c>
      <c r="C1229" s="20">
        <v>0</v>
      </c>
    </row>
    <row r="1230" spans="1:3" s="88" customFormat="1" ht="17.100000000000001" hidden="1" customHeight="1">
      <c r="A1230" s="19">
        <v>2220150</v>
      </c>
      <c r="B1230" s="19" t="s">
        <v>78</v>
      </c>
      <c r="C1230" s="20">
        <v>0</v>
      </c>
    </row>
    <row r="1231" spans="1:3" s="88" customFormat="1" ht="17.100000000000001" customHeight="1">
      <c r="A1231" s="19">
        <v>2220199</v>
      </c>
      <c r="B1231" s="19" t="s">
        <v>1742</v>
      </c>
      <c r="C1231" s="20">
        <v>425</v>
      </c>
    </row>
    <row r="1232" spans="1:3" s="88" customFormat="1" ht="17.100000000000001" hidden="1" customHeight="1">
      <c r="A1232" s="19">
        <v>22203</v>
      </c>
      <c r="B1232" s="22" t="s">
        <v>923</v>
      </c>
      <c r="C1232" s="20">
        <f>SUM(C1233:C1237)</f>
        <v>0</v>
      </c>
    </row>
    <row r="1233" spans="1:3" s="88" customFormat="1" ht="17.100000000000001" hidden="1" customHeight="1">
      <c r="A1233" s="19">
        <v>2220301</v>
      </c>
      <c r="B1233" s="19" t="s">
        <v>924</v>
      </c>
      <c r="C1233" s="20">
        <v>0</v>
      </c>
    </row>
    <row r="1234" spans="1:3" s="88" customFormat="1" ht="17.100000000000001" hidden="1" customHeight="1">
      <c r="A1234" s="19">
        <v>2220303</v>
      </c>
      <c r="B1234" s="19" t="s">
        <v>925</v>
      </c>
      <c r="C1234" s="20">
        <v>0</v>
      </c>
    </row>
    <row r="1235" spans="1:3" s="88" customFormat="1" ht="17.100000000000001" hidden="1" customHeight="1">
      <c r="A1235" s="19">
        <v>2220304</v>
      </c>
      <c r="B1235" s="19" t="s">
        <v>926</v>
      </c>
      <c r="C1235" s="20">
        <v>0</v>
      </c>
    </row>
    <row r="1236" spans="1:3" s="88" customFormat="1" ht="17.100000000000001" hidden="1" customHeight="1">
      <c r="A1236" s="19">
        <v>2220305</v>
      </c>
      <c r="B1236" s="19" t="s">
        <v>1743</v>
      </c>
      <c r="C1236" s="20">
        <v>0</v>
      </c>
    </row>
    <row r="1237" spans="1:3" s="88" customFormat="1" ht="17.100000000000001" hidden="1" customHeight="1">
      <c r="A1237" s="19">
        <v>2220399</v>
      </c>
      <c r="B1237" s="19" t="s">
        <v>927</v>
      </c>
      <c r="C1237" s="20">
        <v>0</v>
      </c>
    </row>
    <row r="1238" spans="1:3" s="88" customFormat="1" ht="17.100000000000001" hidden="1" customHeight="1">
      <c r="A1238" s="19">
        <v>22204</v>
      </c>
      <c r="B1238" s="22" t="s">
        <v>928</v>
      </c>
      <c r="C1238" s="20">
        <f>SUM(C1239:C1243)</f>
        <v>0</v>
      </c>
    </row>
    <row r="1239" spans="1:3" s="88" customFormat="1" ht="17.100000000000001" hidden="1" customHeight="1">
      <c r="A1239" s="19">
        <v>2220401</v>
      </c>
      <c r="B1239" s="19" t="s">
        <v>929</v>
      </c>
      <c r="C1239" s="20">
        <v>0</v>
      </c>
    </row>
    <row r="1240" spans="1:3" s="88" customFormat="1" ht="17.100000000000001" hidden="1" customHeight="1">
      <c r="A1240" s="19">
        <v>2220402</v>
      </c>
      <c r="B1240" s="19" t="s">
        <v>930</v>
      </c>
      <c r="C1240" s="20">
        <v>0</v>
      </c>
    </row>
    <row r="1241" spans="1:3" s="88" customFormat="1" ht="17.100000000000001" hidden="1" customHeight="1">
      <c r="A1241" s="19">
        <v>2220403</v>
      </c>
      <c r="B1241" s="19" t="s">
        <v>931</v>
      </c>
      <c r="C1241" s="20">
        <v>0</v>
      </c>
    </row>
    <row r="1242" spans="1:3" s="88" customFormat="1" ht="17.100000000000001" hidden="1" customHeight="1">
      <c r="A1242" s="19">
        <v>2220404</v>
      </c>
      <c r="B1242" s="19" t="s">
        <v>932</v>
      </c>
      <c r="C1242" s="20">
        <v>0</v>
      </c>
    </row>
    <row r="1243" spans="1:3" s="88" customFormat="1" ht="17.100000000000001" hidden="1" customHeight="1">
      <c r="A1243" s="19">
        <v>2220499</v>
      </c>
      <c r="B1243" s="19" t="s">
        <v>933</v>
      </c>
      <c r="C1243" s="20">
        <v>0</v>
      </c>
    </row>
    <row r="1244" spans="1:3" s="88" customFormat="1" ht="17.100000000000001" customHeight="1">
      <c r="A1244" s="19">
        <v>22205</v>
      </c>
      <c r="B1244" s="22" t="s">
        <v>934</v>
      </c>
      <c r="C1244" s="20">
        <f>SUM(C1245:C1256)</f>
        <v>279</v>
      </c>
    </row>
    <row r="1245" spans="1:3" s="88" customFormat="1" ht="17.100000000000001" hidden="1" customHeight="1">
      <c r="A1245" s="19">
        <v>2220501</v>
      </c>
      <c r="B1245" s="19" t="s">
        <v>935</v>
      </c>
      <c r="C1245" s="20">
        <v>0</v>
      </c>
    </row>
    <row r="1246" spans="1:3" s="88" customFormat="1" ht="17.100000000000001" hidden="1" customHeight="1">
      <c r="A1246" s="19">
        <v>2220502</v>
      </c>
      <c r="B1246" s="19" t="s">
        <v>936</v>
      </c>
      <c r="C1246" s="20">
        <v>0</v>
      </c>
    </row>
    <row r="1247" spans="1:3" s="88" customFormat="1" ht="17.100000000000001" customHeight="1">
      <c r="A1247" s="19">
        <v>2220503</v>
      </c>
      <c r="B1247" s="19" t="s">
        <v>937</v>
      </c>
      <c r="C1247" s="20">
        <v>279</v>
      </c>
    </row>
    <row r="1248" spans="1:3" s="88" customFormat="1" ht="17.100000000000001" hidden="1" customHeight="1">
      <c r="A1248" s="19">
        <v>2220504</v>
      </c>
      <c r="B1248" s="19" t="s">
        <v>938</v>
      </c>
      <c r="C1248" s="20">
        <v>0</v>
      </c>
    </row>
    <row r="1249" spans="1:3" s="88" customFormat="1" ht="17.100000000000001" hidden="1" customHeight="1">
      <c r="A1249" s="19">
        <v>2220505</v>
      </c>
      <c r="B1249" s="19" t="s">
        <v>939</v>
      </c>
      <c r="C1249" s="20">
        <v>0</v>
      </c>
    </row>
    <row r="1250" spans="1:3" s="88" customFormat="1" ht="17.100000000000001" hidden="1" customHeight="1">
      <c r="A1250" s="19">
        <v>2220506</v>
      </c>
      <c r="B1250" s="19" t="s">
        <v>940</v>
      </c>
      <c r="C1250" s="20">
        <v>0</v>
      </c>
    </row>
    <row r="1251" spans="1:3" s="88" customFormat="1" ht="17.100000000000001" hidden="1" customHeight="1">
      <c r="A1251" s="19">
        <v>2220507</v>
      </c>
      <c r="B1251" s="19" t="s">
        <v>941</v>
      </c>
      <c r="C1251" s="20">
        <v>0</v>
      </c>
    </row>
    <row r="1252" spans="1:3" s="88" customFormat="1" ht="17.100000000000001" hidden="1" customHeight="1">
      <c r="A1252" s="19">
        <v>2220508</v>
      </c>
      <c r="B1252" s="19" t="s">
        <v>942</v>
      </c>
      <c r="C1252" s="20">
        <v>0</v>
      </c>
    </row>
    <row r="1253" spans="1:3" s="88" customFormat="1" ht="17.100000000000001" hidden="1" customHeight="1">
      <c r="A1253" s="19">
        <v>2220509</v>
      </c>
      <c r="B1253" s="19" t="s">
        <v>943</v>
      </c>
      <c r="C1253" s="20">
        <v>0</v>
      </c>
    </row>
    <row r="1254" spans="1:3" s="88" customFormat="1" ht="17.100000000000001" hidden="1" customHeight="1">
      <c r="A1254" s="19">
        <v>2220510</v>
      </c>
      <c r="B1254" s="19" t="s">
        <v>944</v>
      </c>
      <c r="C1254" s="20">
        <v>0</v>
      </c>
    </row>
    <row r="1255" spans="1:3" s="88" customFormat="1" ht="17.100000000000001" hidden="1" customHeight="1">
      <c r="A1255" s="19">
        <v>2220511</v>
      </c>
      <c r="B1255" s="19" t="s">
        <v>1559</v>
      </c>
      <c r="C1255" s="20">
        <v>0</v>
      </c>
    </row>
    <row r="1256" spans="1:3" s="88" customFormat="1" ht="17.100000000000001" hidden="1" customHeight="1">
      <c r="A1256" s="19">
        <v>2220599</v>
      </c>
      <c r="B1256" s="19" t="s">
        <v>945</v>
      </c>
      <c r="C1256" s="20">
        <v>0</v>
      </c>
    </row>
    <row r="1257" spans="1:3" s="88" customFormat="1" ht="17.100000000000001" customHeight="1">
      <c r="A1257" s="19">
        <v>224</v>
      </c>
      <c r="B1257" s="22" t="s">
        <v>17</v>
      </c>
      <c r="C1257" s="20">
        <f>SUM(C1258,C1270,C1276,C1282,C1290,C1303,C1307,C1311)</f>
        <v>5633</v>
      </c>
    </row>
    <row r="1258" spans="1:3" s="88" customFormat="1" ht="17.100000000000001" customHeight="1">
      <c r="A1258" s="19">
        <v>22401</v>
      </c>
      <c r="B1258" s="22" t="s">
        <v>946</v>
      </c>
      <c r="C1258" s="20">
        <f>SUM(C1259:C1269)</f>
        <v>1853</v>
      </c>
    </row>
    <row r="1259" spans="1:3" s="88" customFormat="1" ht="17.100000000000001" customHeight="1">
      <c r="A1259" s="19">
        <v>2240101</v>
      </c>
      <c r="B1259" s="19" t="s">
        <v>69</v>
      </c>
      <c r="C1259" s="20">
        <v>1025</v>
      </c>
    </row>
    <row r="1260" spans="1:3" s="88" customFormat="1" ht="17.100000000000001" customHeight="1">
      <c r="A1260" s="19">
        <v>2240102</v>
      </c>
      <c r="B1260" s="19" t="s">
        <v>70</v>
      </c>
      <c r="C1260" s="20">
        <v>56</v>
      </c>
    </row>
    <row r="1261" spans="1:3" s="88" customFormat="1" ht="17.100000000000001" hidden="1" customHeight="1">
      <c r="A1261" s="19">
        <v>2240103</v>
      </c>
      <c r="B1261" s="19" t="s">
        <v>71</v>
      </c>
      <c r="C1261" s="20">
        <v>0</v>
      </c>
    </row>
    <row r="1262" spans="1:3" s="88" customFormat="1" ht="17.100000000000001" hidden="1" customHeight="1">
      <c r="A1262" s="19">
        <v>2240104</v>
      </c>
      <c r="B1262" s="19" t="s">
        <v>947</v>
      </c>
      <c r="C1262" s="20">
        <v>0</v>
      </c>
    </row>
    <row r="1263" spans="1:3" s="88" customFormat="1" ht="17.100000000000001" hidden="1" customHeight="1">
      <c r="A1263" s="19">
        <v>2240105</v>
      </c>
      <c r="B1263" s="19" t="s">
        <v>948</v>
      </c>
      <c r="C1263" s="20">
        <v>0</v>
      </c>
    </row>
    <row r="1264" spans="1:3" s="88" customFormat="1" ht="17.100000000000001" customHeight="1">
      <c r="A1264" s="19">
        <v>2240106</v>
      </c>
      <c r="B1264" s="19" t="s">
        <v>949</v>
      </c>
      <c r="C1264" s="20">
        <v>638</v>
      </c>
    </row>
    <row r="1265" spans="1:3" s="88" customFormat="1" ht="17.100000000000001" hidden="1" customHeight="1">
      <c r="A1265" s="19">
        <v>2240107</v>
      </c>
      <c r="B1265" s="19" t="s">
        <v>950</v>
      </c>
      <c r="C1265" s="20">
        <v>0</v>
      </c>
    </row>
    <row r="1266" spans="1:3" s="88" customFormat="1" ht="17.100000000000001" hidden="1" customHeight="1">
      <c r="A1266" s="19">
        <v>2240108</v>
      </c>
      <c r="B1266" s="19" t="s">
        <v>951</v>
      </c>
      <c r="C1266" s="20">
        <v>0</v>
      </c>
    </row>
    <row r="1267" spans="1:3" s="88" customFormat="1" ht="17.100000000000001" hidden="1" customHeight="1">
      <c r="A1267" s="19">
        <v>2240109</v>
      </c>
      <c r="B1267" s="19" t="s">
        <v>952</v>
      </c>
      <c r="C1267" s="20">
        <v>0</v>
      </c>
    </row>
    <row r="1268" spans="1:3" s="88" customFormat="1" ht="17.100000000000001" hidden="1" customHeight="1">
      <c r="A1268" s="19">
        <v>2240150</v>
      </c>
      <c r="B1268" s="19" t="s">
        <v>78</v>
      </c>
      <c r="C1268" s="20">
        <v>0</v>
      </c>
    </row>
    <row r="1269" spans="1:3" s="88" customFormat="1" ht="17.100000000000001" customHeight="1">
      <c r="A1269" s="19">
        <v>2240199</v>
      </c>
      <c r="B1269" s="19" t="s">
        <v>953</v>
      </c>
      <c r="C1269" s="20">
        <v>134</v>
      </c>
    </row>
    <row r="1270" spans="1:3" s="88" customFormat="1" ht="17.100000000000001" customHeight="1">
      <c r="A1270" s="19">
        <v>22402</v>
      </c>
      <c r="B1270" s="22" t="s">
        <v>954</v>
      </c>
      <c r="C1270" s="20">
        <f>SUM(C1271:C1275)</f>
        <v>3779</v>
      </c>
    </row>
    <row r="1271" spans="1:3" s="88" customFormat="1" ht="17.100000000000001" hidden="1" customHeight="1">
      <c r="A1271" s="19">
        <v>2240201</v>
      </c>
      <c r="B1271" s="19" t="s">
        <v>69</v>
      </c>
      <c r="C1271" s="20">
        <v>0</v>
      </c>
    </row>
    <row r="1272" spans="1:3" s="88" customFormat="1" ht="17.100000000000001" customHeight="1">
      <c r="A1272" s="19">
        <v>2240202</v>
      </c>
      <c r="B1272" s="19" t="s">
        <v>70</v>
      </c>
      <c r="C1272" s="20">
        <v>3674</v>
      </c>
    </row>
    <row r="1273" spans="1:3" s="88" customFormat="1" ht="17.100000000000001" hidden="1" customHeight="1">
      <c r="A1273" s="19">
        <v>2240203</v>
      </c>
      <c r="B1273" s="19" t="s">
        <v>71</v>
      </c>
      <c r="C1273" s="20">
        <v>0</v>
      </c>
    </row>
    <row r="1274" spans="1:3" s="88" customFormat="1" ht="17.100000000000001" hidden="1" customHeight="1">
      <c r="A1274" s="19">
        <v>2240204</v>
      </c>
      <c r="B1274" s="19" t="s">
        <v>955</v>
      </c>
      <c r="C1274" s="20">
        <v>0</v>
      </c>
    </row>
    <row r="1275" spans="1:3" s="88" customFormat="1" ht="17.100000000000001" customHeight="1">
      <c r="A1275" s="19">
        <v>2240299</v>
      </c>
      <c r="B1275" s="19" t="s">
        <v>956</v>
      </c>
      <c r="C1275" s="20">
        <v>105</v>
      </c>
    </row>
    <row r="1276" spans="1:3" s="88" customFormat="1" ht="17.100000000000001" hidden="1" customHeight="1">
      <c r="A1276" s="19">
        <v>22403</v>
      </c>
      <c r="B1276" s="22" t="s">
        <v>957</v>
      </c>
      <c r="C1276" s="20">
        <f>SUM(C1277:C1281)</f>
        <v>0</v>
      </c>
    </row>
    <row r="1277" spans="1:3" s="88" customFormat="1" ht="17.100000000000001" hidden="1" customHeight="1">
      <c r="A1277" s="19">
        <v>2240301</v>
      </c>
      <c r="B1277" s="19" t="s">
        <v>69</v>
      </c>
      <c r="C1277" s="20">
        <v>0</v>
      </c>
    </row>
    <row r="1278" spans="1:3" s="88" customFormat="1" ht="17.100000000000001" hidden="1" customHeight="1">
      <c r="A1278" s="19">
        <v>2240302</v>
      </c>
      <c r="B1278" s="19" t="s">
        <v>70</v>
      </c>
      <c r="C1278" s="20">
        <v>0</v>
      </c>
    </row>
    <row r="1279" spans="1:3" s="88" customFormat="1" ht="17.100000000000001" hidden="1" customHeight="1">
      <c r="A1279" s="19">
        <v>2240303</v>
      </c>
      <c r="B1279" s="19" t="s">
        <v>71</v>
      </c>
      <c r="C1279" s="20">
        <v>0</v>
      </c>
    </row>
    <row r="1280" spans="1:3" s="88" customFormat="1" ht="17.100000000000001" hidden="1" customHeight="1">
      <c r="A1280" s="19">
        <v>2240304</v>
      </c>
      <c r="B1280" s="19" t="s">
        <v>958</v>
      </c>
      <c r="C1280" s="20">
        <v>0</v>
      </c>
    </row>
    <row r="1281" spans="1:3" s="88" customFormat="1" ht="17.100000000000001" hidden="1" customHeight="1">
      <c r="A1281" s="19">
        <v>2240399</v>
      </c>
      <c r="B1281" s="19" t="s">
        <v>959</v>
      </c>
      <c r="C1281" s="20">
        <v>0</v>
      </c>
    </row>
    <row r="1282" spans="1:3" s="88" customFormat="1" ht="17.100000000000001" hidden="1" customHeight="1">
      <c r="A1282" s="19">
        <v>22404</v>
      </c>
      <c r="B1282" s="22" t="s">
        <v>960</v>
      </c>
      <c r="C1282" s="20">
        <f>SUM(C1283:C1289)</f>
        <v>0</v>
      </c>
    </row>
    <row r="1283" spans="1:3" s="88" customFormat="1" ht="17.100000000000001" hidden="1" customHeight="1">
      <c r="A1283" s="19">
        <v>2240401</v>
      </c>
      <c r="B1283" s="19" t="s">
        <v>69</v>
      </c>
      <c r="C1283" s="20">
        <v>0</v>
      </c>
    </row>
    <row r="1284" spans="1:3" s="88" customFormat="1" ht="17.100000000000001" hidden="1" customHeight="1">
      <c r="A1284" s="19">
        <v>2240402</v>
      </c>
      <c r="B1284" s="19" t="s">
        <v>70</v>
      </c>
      <c r="C1284" s="20">
        <v>0</v>
      </c>
    </row>
    <row r="1285" spans="1:3" s="88" customFormat="1" ht="17.100000000000001" hidden="1" customHeight="1">
      <c r="A1285" s="19">
        <v>2240403</v>
      </c>
      <c r="B1285" s="19" t="s">
        <v>71</v>
      </c>
      <c r="C1285" s="20">
        <v>0</v>
      </c>
    </row>
    <row r="1286" spans="1:3" s="88" customFormat="1" ht="17.100000000000001" hidden="1" customHeight="1">
      <c r="A1286" s="19">
        <v>2240404</v>
      </c>
      <c r="B1286" s="19" t="s">
        <v>961</v>
      </c>
      <c r="C1286" s="20">
        <v>0</v>
      </c>
    </row>
    <row r="1287" spans="1:3" s="88" customFormat="1" ht="17.100000000000001" hidden="1" customHeight="1">
      <c r="A1287" s="19">
        <v>2240405</v>
      </c>
      <c r="B1287" s="19" t="s">
        <v>962</v>
      </c>
      <c r="C1287" s="20">
        <v>0</v>
      </c>
    </row>
    <row r="1288" spans="1:3" s="88" customFormat="1" ht="17.100000000000001" hidden="1" customHeight="1">
      <c r="A1288" s="19">
        <v>2240450</v>
      </c>
      <c r="B1288" s="19" t="s">
        <v>78</v>
      </c>
      <c r="C1288" s="20">
        <v>0</v>
      </c>
    </row>
    <row r="1289" spans="1:3" s="88" customFormat="1" ht="17.100000000000001" hidden="1" customHeight="1">
      <c r="A1289" s="19">
        <v>2240499</v>
      </c>
      <c r="B1289" s="19" t="s">
        <v>963</v>
      </c>
      <c r="C1289" s="20">
        <v>0</v>
      </c>
    </row>
    <row r="1290" spans="1:3" s="88" customFormat="1" ht="17.100000000000001" customHeight="1">
      <c r="A1290" s="19">
        <v>22405</v>
      </c>
      <c r="B1290" s="22" t="s">
        <v>964</v>
      </c>
      <c r="C1290" s="20">
        <f>SUM(C1291:C1302)</f>
        <v>1</v>
      </c>
    </row>
    <row r="1291" spans="1:3" s="88" customFormat="1" ht="17.100000000000001" hidden="1" customHeight="1">
      <c r="A1291" s="19">
        <v>2240501</v>
      </c>
      <c r="B1291" s="19" t="s">
        <v>69</v>
      </c>
      <c r="C1291" s="20">
        <v>0</v>
      </c>
    </row>
    <row r="1292" spans="1:3" s="88" customFormat="1" ht="17.100000000000001" hidden="1" customHeight="1">
      <c r="A1292" s="19">
        <v>2240502</v>
      </c>
      <c r="B1292" s="19" t="s">
        <v>70</v>
      </c>
      <c r="C1292" s="20">
        <v>0</v>
      </c>
    </row>
    <row r="1293" spans="1:3" s="88" customFormat="1" ht="17.100000000000001" hidden="1" customHeight="1">
      <c r="A1293" s="19">
        <v>2240503</v>
      </c>
      <c r="B1293" s="19" t="s">
        <v>71</v>
      </c>
      <c r="C1293" s="20">
        <v>0</v>
      </c>
    </row>
    <row r="1294" spans="1:3" s="88" customFormat="1" ht="17.100000000000001" customHeight="1">
      <c r="A1294" s="19">
        <v>2240504</v>
      </c>
      <c r="B1294" s="19" t="s">
        <v>965</v>
      </c>
      <c r="C1294" s="20">
        <v>1</v>
      </c>
    </row>
    <row r="1295" spans="1:3" s="88" customFormat="1" ht="17.100000000000001" hidden="1" customHeight="1">
      <c r="A1295" s="19">
        <v>2240505</v>
      </c>
      <c r="B1295" s="19" t="s">
        <v>966</v>
      </c>
      <c r="C1295" s="20">
        <v>0</v>
      </c>
    </row>
    <row r="1296" spans="1:3" s="88" customFormat="1" ht="17.100000000000001" hidden="1" customHeight="1">
      <c r="A1296" s="19">
        <v>2240506</v>
      </c>
      <c r="B1296" s="19" t="s">
        <v>967</v>
      </c>
      <c r="C1296" s="20">
        <v>0</v>
      </c>
    </row>
    <row r="1297" spans="1:3" s="88" customFormat="1" ht="17.100000000000001" hidden="1" customHeight="1">
      <c r="A1297" s="19">
        <v>2240507</v>
      </c>
      <c r="B1297" s="19" t="s">
        <v>968</v>
      </c>
      <c r="C1297" s="20">
        <v>0</v>
      </c>
    </row>
    <row r="1298" spans="1:3" s="88" customFormat="1" ht="17.100000000000001" hidden="1" customHeight="1">
      <c r="A1298" s="19">
        <v>2240508</v>
      </c>
      <c r="B1298" s="19" t="s">
        <v>969</v>
      </c>
      <c r="C1298" s="20">
        <v>0</v>
      </c>
    </row>
    <row r="1299" spans="1:3" s="88" customFormat="1" ht="17.100000000000001" hidden="1" customHeight="1">
      <c r="A1299" s="19">
        <v>2240509</v>
      </c>
      <c r="B1299" s="19" t="s">
        <v>970</v>
      </c>
      <c r="C1299" s="20">
        <v>0</v>
      </c>
    </row>
    <row r="1300" spans="1:3" s="88" customFormat="1" ht="17.100000000000001" hidden="1" customHeight="1">
      <c r="A1300" s="19">
        <v>2240510</v>
      </c>
      <c r="B1300" s="19" t="s">
        <v>971</v>
      </c>
      <c r="C1300" s="20">
        <v>0</v>
      </c>
    </row>
    <row r="1301" spans="1:3" s="88" customFormat="1" ht="17.100000000000001" hidden="1" customHeight="1">
      <c r="A1301" s="19">
        <v>2240550</v>
      </c>
      <c r="B1301" s="19" t="s">
        <v>972</v>
      </c>
      <c r="C1301" s="20">
        <v>0</v>
      </c>
    </row>
    <row r="1302" spans="1:3" s="88" customFormat="1" ht="17.100000000000001" hidden="1" customHeight="1">
      <c r="A1302" s="19">
        <v>2240599</v>
      </c>
      <c r="B1302" s="19" t="s">
        <v>973</v>
      </c>
      <c r="C1302" s="20">
        <v>0</v>
      </c>
    </row>
    <row r="1303" spans="1:3" s="88" customFormat="1" ht="17.100000000000001" hidden="1" customHeight="1">
      <c r="A1303" s="19">
        <v>22406</v>
      </c>
      <c r="B1303" s="22" t="s">
        <v>974</v>
      </c>
      <c r="C1303" s="20">
        <f>SUM(C1304:C1306)</f>
        <v>0</v>
      </c>
    </row>
    <row r="1304" spans="1:3" s="88" customFormat="1" ht="17.100000000000001" hidden="1" customHeight="1">
      <c r="A1304" s="19">
        <v>2240601</v>
      </c>
      <c r="B1304" s="19" t="s">
        <v>975</v>
      </c>
      <c r="C1304" s="20">
        <v>0</v>
      </c>
    </row>
    <row r="1305" spans="1:3" s="88" customFormat="1" ht="17.100000000000001" hidden="1" customHeight="1">
      <c r="A1305" s="19">
        <v>2240602</v>
      </c>
      <c r="B1305" s="19" t="s">
        <v>976</v>
      </c>
      <c r="C1305" s="20">
        <v>0</v>
      </c>
    </row>
    <row r="1306" spans="1:3" s="88" customFormat="1" ht="17.100000000000001" hidden="1" customHeight="1">
      <c r="A1306" s="19">
        <v>2240699</v>
      </c>
      <c r="B1306" s="19" t="s">
        <v>977</v>
      </c>
      <c r="C1306" s="20">
        <v>0</v>
      </c>
    </row>
    <row r="1307" spans="1:3" s="88" customFormat="1" ht="17.100000000000001" hidden="1" customHeight="1">
      <c r="A1307" s="19">
        <v>22407</v>
      </c>
      <c r="B1307" s="22" t="s">
        <v>978</v>
      </c>
      <c r="C1307" s="121">
        <f>SUM(C1308:C1310)</f>
        <v>0</v>
      </c>
    </row>
    <row r="1308" spans="1:3" s="88" customFormat="1" ht="17.100000000000001" hidden="1" customHeight="1">
      <c r="A1308" s="19">
        <v>2240703</v>
      </c>
      <c r="B1308" s="19" t="s">
        <v>979</v>
      </c>
      <c r="C1308" s="20">
        <v>0</v>
      </c>
    </row>
    <row r="1309" spans="1:3" s="88" customFormat="1" ht="17.100000000000001" hidden="1" customHeight="1">
      <c r="A1309" s="19">
        <v>2240704</v>
      </c>
      <c r="B1309" s="19" t="s">
        <v>980</v>
      </c>
      <c r="C1309" s="20">
        <v>0</v>
      </c>
    </row>
    <row r="1310" spans="1:3" s="88" customFormat="1" ht="17.100000000000001" hidden="1" customHeight="1">
      <c r="A1310" s="19">
        <v>2240799</v>
      </c>
      <c r="B1310" s="19" t="s">
        <v>1560</v>
      </c>
      <c r="C1310" s="20">
        <v>0</v>
      </c>
    </row>
    <row r="1311" spans="1:3" s="88" customFormat="1" ht="17.100000000000001" hidden="1" customHeight="1">
      <c r="A1311" s="19">
        <v>22499</v>
      </c>
      <c r="B1311" s="22" t="s">
        <v>1744</v>
      </c>
      <c r="C1311" s="20">
        <f>C1312</f>
        <v>0</v>
      </c>
    </row>
    <row r="1312" spans="1:3" s="88" customFormat="1" ht="17.100000000000001" hidden="1" customHeight="1">
      <c r="A1312" s="19">
        <v>2249999</v>
      </c>
      <c r="B1312" s="19" t="s">
        <v>1745</v>
      </c>
      <c r="C1312" s="20">
        <v>0</v>
      </c>
    </row>
    <row r="1313" spans="1:3" s="88" customFormat="1" ht="17.100000000000001" customHeight="1">
      <c r="A1313" s="19">
        <v>229</v>
      </c>
      <c r="B1313" s="22" t="s">
        <v>981</v>
      </c>
      <c r="C1313" s="20">
        <f>C1314</f>
        <v>14753</v>
      </c>
    </row>
    <row r="1314" spans="1:3" s="88" customFormat="1" ht="17.100000000000001" customHeight="1">
      <c r="A1314" s="19">
        <v>22999</v>
      </c>
      <c r="B1314" s="22" t="s">
        <v>982</v>
      </c>
      <c r="C1314" s="20">
        <f>C1315</f>
        <v>14753</v>
      </c>
    </row>
    <row r="1315" spans="1:3" s="88" customFormat="1" ht="17.100000000000001" customHeight="1">
      <c r="A1315" s="19">
        <v>2299999</v>
      </c>
      <c r="B1315" s="19" t="s">
        <v>983</v>
      </c>
      <c r="C1315" s="20">
        <v>14753</v>
      </c>
    </row>
    <row r="1316" spans="1:3" s="88" customFormat="1" ht="17.100000000000001" customHeight="1">
      <c r="A1316" s="19">
        <v>232</v>
      </c>
      <c r="B1316" s="22" t="s">
        <v>33</v>
      </c>
      <c r="C1316" s="20">
        <f>SUM(C1317,C1318,C1319)</f>
        <v>11719</v>
      </c>
    </row>
    <row r="1317" spans="1:3" s="88" customFormat="1" ht="17.100000000000001" hidden="1" customHeight="1">
      <c r="A1317" s="19">
        <v>23201</v>
      </c>
      <c r="B1317" s="22" t="s">
        <v>984</v>
      </c>
      <c r="C1317" s="20">
        <v>0</v>
      </c>
    </row>
    <row r="1318" spans="1:3" s="88" customFormat="1" ht="17.100000000000001" hidden="1" customHeight="1">
      <c r="A1318" s="19">
        <v>23202</v>
      </c>
      <c r="B1318" s="22" t="s">
        <v>985</v>
      </c>
      <c r="C1318" s="20">
        <v>0</v>
      </c>
    </row>
    <row r="1319" spans="1:3" s="88" customFormat="1" ht="17.100000000000001" customHeight="1">
      <c r="A1319" s="19">
        <v>23203</v>
      </c>
      <c r="B1319" s="22" t="s">
        <v>986</v>
      </c>
      <c r="C1319" s="20">
        <f>SUM(C1320:C1323)</f>
        <v>11719</v>
      </c>
    </row>
    <row r="1320" spans="1:3" s="88" customFormat="1" ht="17.100000000000001" customHeight="1">
      <c r="A1320" s="19">
        <v>2320301</v>
      </c>
      <c r="B1320" s="19" t="s">
        <v>987</v>
      </c>
      <c r="C1320" s="20">
        <v>11719</v>
      </c>
    </row>
    <row r="1321" spans="1:3" s="88" customFormat="1" ht="17.100000000000001" hidden="1" customHeight="1">
      <c r="A1321" s="19">
        <v>2320302</v>
      </c>
      <c r="B1321" s="19" t="s">
        <v>988</v>
      </c>
      <c r="C1321" s="20">
        <v>0</v>
      </c>
    </row>
    <row r="1322" spans="1:3" s="88" customFormat="1" ht="17.100000000000001" hidden="1" customHeight="1">
      <c r="A1322" s="19">
        <v>2320303</v>
      </c>
      <c r="B1322" s="19" t="s">
        <v>989</v>
      </c>
      <c r="C1322" s="20">
        <v>0</v>
      </c>
    </row>
    <row r="1323" spans="1:3" s="88" customFormat="1" ht="17.100000000000001" hidden="1" customHeight="1">
      <c r="A1323" s="19">
        <v>2320399</v>
      </c>
      <c r="B1323" s="19" t="s">
        <v>990</v>
      </c>
      <c r="C1323" s="20">
        <v>0</v>
      </c>
    </row>
    <row r="1324" spans="1:3" s="88" customFormat="1" ht="17.100000000000001" hidden="1" customHeight="1">
      <c r="A1324" s="19">
        <v>233</v>
      </c>
      <c r="B1324" s="22" t="s">
        <v>991</v>
      </c>
      <c r="C1324" s="20">
        <f>C1325+C1326+C1327</f>
        <v>0</v>
      </c>
    </row>
    <row r="1325" spans="1:3" s="88" customFormat="1" ht="17.100000000000001" hidden="1" customHeight="1">
      <c r="A1325" s="19">
        <v>23301</v>
      </c>
      <c r="B1325" s="22" t="s">
        <v>992</v>
      </c>
      <c r="C1325" s="20">
        <v>0</v>
      </c>
    </row>
    <row r="1326" spans="1:3" s="88" customFormat="1" ht="17.100000000000001" hidden="1" customHeight="1">
      <c r="A1326" s="19">
        <v>23302</v>
      </c>
      <c r="B1326" s="22" t="s">
        <v>993</v>
      </c>
      <c r="C1326" s="20">
        <v>0</v>
      </c>
    </row>
    <row r="1327" spans="1:3" s="88" customFormat="1" ht="17.100000000000001" hidden="1" customHeight="1">
      <c r="A1327" s="19">
        <v>23303</v>
      </c>
      <c r="B1327" s="22" t="s">
        <v>994</v>
      </c>
      <c r="C1327" s="20">
        <v>0</v>
      </c>
    </row>
  </sheetData>
  <autoFilter ref="A4:C1327">
    <filterColumn colId="2">
      <customFilters>
        <customFilter operator="notEqual" val=" "/>
      </customFilters>
    </filterColumn>
  </autoFilter>
  <mergeCells count="1">
    <mergeCell ref="A2:C2"/>
  </mergeCells>
  <phoneticPr fontId="3" type="noConversion"/>
  <printOptions horizontalCentered="1"/>
  <pageMargins left="0.15748031496062992" right="0.15748031496062992" top="0.59055118110236227" bottom="0.39370078740157483" header="0" footer="0"/>
  <pageSetup orientation="portrait" r:id="rId1"/>
  <headerFooter alignWithMargins="0">
    <oddHeader>&amp;A</oddHeader>
    <oddFooter>第 &amp;P 页，共 &amp;N 页</oddFooter>
  </headerFooter>
</worksheet>
</file>

<file path=xl/worksheets/sheet28.xml><?xml version="1.0" encoding="utf-8"?>
<worksheet xmlns="http://schemas.openxmlformats.org/spreadsheetml/2006/main" xmlns:r="http://schemas.openxmlformats.org/officeDocument/2006/relationships">
  <sheetPr filterMode="1"/>
  <dimension ref="A1:C1327"/>
  <sheetViews>
    <sheetView showZeros="0" workbookViewId="0">
      <pane activePane="bottomRight" state="frozen"/>
      <selection activeCell="G40" sqref="G40"/>
    </sheetView>
  </sheetViews>
  <sheetFormatPr defaultColWidth="12.125" defaultRowHeight="17.100000000000001" customHeight="1"/>
  <cols>
    <col min="1" max="1" width="15.625" style="12" customWidth="1"/>
    <col min="2" max="2" width="50.625" style="12" customWidth="1"/>
    <col min="3" max="3" width="25.625" style="18" customWidth="1"/>
    <col min="4" max="254" width="12.125" style="12"/>
    <col min="255" max="255" width="9.875" style="12" customWidth="1"/>
    <col min="256" max="256" width="54.25" style="12" customWidth="1"/>
    <col min="257" max="257" width="26" style="12" customWidth="1"/>
    <col min="258" max="510" width="12.125" style="12"/>
    <col min="511" max="511" width="9.875" style="12" customWidth="1"/>
    <col min="512" max="512" width="54.25" style="12" customWidth="1"/>
    <col min="513" max="513" width="26" style="12" customWidth="1"/>
    <col min="514" max="766" width="12.125" style="12"/>
    <col min="767" max="767" width="9.875" style="12" customWidth="1"/>
    <col min="768" max="768" width="54.25" style="12" customWidth="1"/>
    <col min="769" max="769" width="26" style="12" customWidth="1"/>
    <col min="770" max="1022" width="12.125" style="12"/>
    <col min="1023" max="1023" width="9.875" style="12" customWidth="1"/>
    <col min="1024" max="1024" width="54.25" style="12" customWidth="1"/>
    <col min="1025" max="1025" width="26" style="12" customWidth="1"/>
    <col min="1026" max="1278" width="12.125" style="12"/>
    <col min="1279" max="1279" width="9.875" style="12" customWidth="1"/>
    <col min="1280" max="1280" width="54.25" style="12" customWidth="1"/>
    <col min="1281" max="1281" width="26" style="12" customWidth="1"/>
    <col min="1282" max="1534" width="12.125" style="12"/>
    <col min="1535" max="1535" width="9.875" style="12" customWidth="1"/>
    <col min="1536" max="1536" width="54.25" style="12" customWidth="1"/>
    <col min="1537" max="1537" width="26" style="12" customWidth="1"/>
    <col min="1538" max="1790" width="12.125" style="12"/>
    <col min="1791" max="1791" width="9.875" style="12" customWidth="1"/>
    <col min="1792" max="1792" width="54.25" style="12" customWidth="1"/>
    <col min="1793" max="1793" width="26" style="12" customWidth="1"/>
    <col min="1794" max="2046" width="12.125" style="12"/>
    <col min="2047" max="2047" width="9.875" style="12" customWidth="1"/>
    <col min="2048" max="2048" width="54.25" style="12" customWidth="1"/>
    <col min="2049" max="2049" width="26" style="12" customWidth="1"/>
    <col min="2050" max="2302" width="12.125" style="12"/>
    <col min="2303" max="2303" width="9.875" style="12" customWidth="1"/>
    <col min="2304" max="2304" width="54.25" style="12" customWidth="1"/>
    <col min="2305" max="2305" width="26" style="12" customWidth="1"/>
    <col min="2306" max="2558" width="12.125" style="12"/>
    <col min="2559" max="2559" width="9.875" style="12" customWidth="1"/>
    <col min="2560" max="2560" width="54.25" style="12" customWidth="1"/>
    <col min="2561" max="2561" width="26" style="12" customWidth="1"/>
    <col min="2562" max="2814" width="12.125" style="12"/>
    <col min="2815" max="2815" width="9.875" style="12" customWidth="1"/>
    <col min="2816" max="2816" width="54.25" style="12" customWidth="1"/>
    <col min="2817" max="2817" width="26" style="12" customWidth="1"/>
    <col min="2818" max="3070" width="12.125" style="12"/>
    <col min="3071" max="3071" width="9.875" style="12" customWidth="1"/>
    <col min="3072" max="3072" width="54.25" style="12" customWidth="1"/>
    <col min="3073" max="3073" width="26" style="12" customWidth="1"/>
    <col min="3074" max="3326" width="12.125" style="12"/>
    <col min="3327" max="3327" width="9.875" style="12" customWidth="1"/>
    <col min="3328" max="3328" width="54.25" style="12" customWidth="1"/>
    <col min="3329" max="3329" width="26" style="12" customWidth="1"/>
    <col min="3330" max="3582" width="12.125" style="12"/>
    <col min="3583" max="3583" width="9.875" style="12" customWidth="1"/>
    <col min="3584" max="3584" width="54.25" style="12" customWidth="1"/>
    <col min="3585" max="3585" width="26" style="12" customWidth="1"/>
    <col min="3586" max="3838" width="12.125" style="12"/>
    <col min="3839" max="3839" width="9.875" style="12" customWidth="1"/>
    <col min="3840" max="3840" width="54.25" style="12" customWidth="1"/>
    <col min="3841" max="3841" width="26" style="12" customWidth="1"/>
    <col min="3842" max="4094" width="12.125" style="12"/>
    <col min="4095" max="4095" width="9.875" style="12" customWidth="1"/>
    <col min="4096" max="4096" width="54.25" style="12" customWidth="1"/>
    <col min="4097" max="4097" width="26" style="12" customWidth="1"/>
    <col min="4098" max="4350" width="12.125" style="12"/>
    <col min="4351" max="4351" width="9.875" style="12" customWidth="1"/>
    <col min="4352" max="4352" width="54.25" style="12" customWidth="1"/>
    <col min="4353" max="4353" width="26" style="12" customWidth="1"/>
    <col min="4354" max="4606" width="12.125" style="12"/>
    <col min="4607" max="4607" width="9.875" style="12" customWidth="1"/>
    <col min="4608" max="4608" width="54.25" style="12" customWidth="1"/>
    <col min="4609" max="4609" width="26" style="12" customWidth="1"/>
    <col min="4610" max="4862" width="12.125" style="12"/>
    <col min="4863" max="4863" width="9.875" style="12" customWidth="1"/>
    <col min="4864" max="4864" width="54.25" style="12" customWidth="1"/>
    <col min="4865" max="4865" width="26" style="12" customWidth="1"/>
    <col min="4866" max="5118" width="12.125" style="12"/>
    <col min="5119" max="5119" width="9.875" style="12" customWidth="1"/>
    <col min="5120" max="5120" width="54.25" style="12" customWidth="1"/>
    <col min="5121" max="5121" width="26" style="12" customWidth="1"/>
    <col min="5122" max="5374" width="12.125" style="12"/>
    <col min="5375" max="5375" width="9.875" style="12" customWidth="1"/>
    <col min="5376" max="5376" width="54.25" style="12" customWidth="1"/>
    <col min="5377" max="5377" width="26" style="12" customWidth="1"/>
    <col min="5378" max="5630" width="12.125" style="12"/>
    <col min="5631" max="5631" width="9.875" style="12" customWidth="1"/>
    <col min="5632" max="5632" width="54.25" style="12" customWidth="1"/>
    <col min="5633" max="5633" width="26" style="12" customWidth="1"/>
    <col min="5634" max="5886" width="12.125" style="12"/>
    <col min="5887" max="5887" width="9.875" style="12" customWidth="1"/>
    <col min="5888" max="5888" width="54.25" style="12" customWidth="1"/>
    <col min="5889" max="5889" width="26" style="12" customWidth="1"/>
    <col min="5890" max="6142" width="12.125" style="12"/>
    <col min="6143" max="6143" width="9.875" style="12" customWidth="1"/>
    <col min="6144" max="6144" width="54.25" style="12" customWidth="1"/>
    <col min="6145" max="6145" width="26" style="12" customWidth="1"/>
    <col min="6146" max="6398" width="12.125" style="12"/>
    <col min="6399" max="6399" width="9.875" style="12" customWidth="1"/>
    <col min="6400" max="6400" width="54.25" style="12" customWidth="1"/>
    <col min="6401" max="6401" width="26" style="12" customWidth="1"/>
    <col min="6402" max="6654" width="12.125" style="12"/>
    <col min="6655" max="6655" width="9.875" style="12" customWidth="1"/>
    <col min="6656" max="6656" width="54.25" style="12" customWidth="1"/>
    <col min="6657" max="6657" width="26" style="12" customWidth="1"/>
    <col min="6658" max="6910" width="12.125" style="12"/>
    <col min="6911" max="6911" width="9.875" style="12" customWidth="1"/>
    <col min="6912" max="6912" width="54.25" style="12" customWidth="1"/>
    <col min="6913" max="6913" width="26" style="12" customWidth="1"/>
    <col min="6914" max="7166" width="12.125" style="12"/>
    <col min="7167" max="7167" width="9.875" style="12" customWidth="1"/>
    <col min="7168" max="7168" width="54.25" style="12" customWidth="1"/>
    <col min="7169" max="7169" width="26" style="12" customWidth="1"/>
    <col min="7170" max="7422" width="12.125" style="12"/>
    <col min="7423" max="7423" width="9.875" style="12" customWidth="1"/>
    <col min="7424" max="7424" width="54.25" style="12" customWidth="1"/>
    <col min="7425" max="7425" width="26" style="12" customWidth="1"/>
    <col min="7426" max="7678" width="12.125" style="12"/>
    <col min="7679" max="7679" width="9.875" style="12" customWidth="1"/>
    <col min="7680" max="7680" width="54.25" style="12" customWidth="1"/>
    <col min="7681" max="7681" width="26" style="12" customWidth="1"/>
    <col min="7682" max="7934" width="12.125" style="12"/>
    <col min="7935" max="7935" width="9.875" style="12" customWidth="1"/>
    <col min="7936" max="7936" width="54.25" style="12" customWidth="1"/>
    <col min="7937" max="7937" width="26" style="12" customWidth="1"/>
    <col min="7938" max="8190" width="12.125" style="12"/>
    <col min="8191" max="8191" width="9.875" style="12" customWidth="1"/>
    <col min="8192" max="8192" width="54.25" style="12" customWidth="1"/>
    <col min="8193" max="8193" width="26" style="12" customWidth="1"/>
    <col min="8194" max="8446" width="12.125" style="12"/>
    <col min="8447" max="8447" width="9.875" style="12" customWidth="1"/>
    <col min="8448" max="8448" width="54.25" style="12" customWidth="1"/>
    <col min="8449" max="8449" width="26" style="12" customWidth="1"/>
    <col min="8450" max="8702" width="12.125" style="12"/>
    <col min="8703" max="8703" width="9.875" style="12" customWidth="1"/>
    <col min="8704" max="8704" width="54.25" style="12" customWidth="1"/>
    <col min="8705" max="8705" width="26" style="12" customWidth="1"/>
    <col min="8706" max="8958" width="12.125" style="12"/>
    <col min="8959" max="8959" width="9.875" style="12" customWidth="1"/>
    <col min="8960" max="8960" width="54.25" style="12" customWidth="1"/>
    <col min="8961" max="8961" width="26" style="12" customWidth="1"/>
    <col min="8962" max="9214" width="12.125" style="12"/>
    <col min="9215" max="9215" width="9.875" style="12" customWidth="1"/>
    <col min="9216" max="9216" width="54.25" style="12" customWidth="1"/>
    <col min="9217" max="9217" width="26" style="12" customWidth="1"/>
    <col min="9218" max="9470" width="12.125" style="12"/>
    <col min="9471" max="9471" width="9.875" style="12" customWidth="1"/>
    <col min="9472" max="9472" width="54.25" style="12" customWidth="1"/>
    <col min="9473" max="9473" width="26" style="12" customWidth="1"/>
    <col min="9474" max="9726" width="12.125" style="12"/>
    <col min="9727" max="9727" width="9.875" style="12" customWidth="1"/>
    <col min="9728" max="9728" width="54.25" style="12" customWidth="1"/>
    <col min="9729" max="9729" width="26" style="12" customWidth="1"/>
    <col min="9730" max="9982" width="12.125" style="12"/>
    <col min="9983" max="9983" width="9.875" style="12" customWidth="1"/>
    <col min="9984" max="9984" width="54.25" style="12" customWidth="1"/>
    <col min="9985" max="9985" width="26" style="12" customWidth="1"/>
    <col min="9986" max="10238" width="12.125" style="12"/>
    <col min="10239" max="10239" width="9.875" style="12" customWidth="1"/>
    <col min="10240" max="10240" width="54.25" style="12" customWidth="1"/>
    <col min="10241" max="10241" width="26" style="12" customWidth="1"/>
    <col min="10242" max="10494" width="12.125" style="12"/>
    <col min="10495" max="10495" width="9.875" style="12" customWidth="1"/>
    <col min="10496" max="10496" width="54.25" style="12" customWidth="1"/>
    <col min="10497" max="10497" width="26" style="12" customWidth="1"/>
    <col min="10498" max="10750" width="12.125" style="12"/>
    <col min="10751" max="10751" width="9.875" style="12" customWidth="1"/>
    <col min="10752" max="10752" width="54.25" style="12" customWidth="1"/>
    <col min="10753" max="10753" width="26" style="12" customWidth="1"/>
    <col min="10754" max="11006" width="12.125" style="12"/>
    <col min="11007" max="11007" width="9.875" style="12" customWidth="1"/>
    <col min="11008" max="11008" width="54.25" style="12" customWidth="1"/>
    <col min="11009" max="11009" width="26" style="12" customWidth="1"/>
    <col min="11010" max="11262" width="12.125" style="12"/>
    <col min="11263" max="11263" width="9.875" style="12" customWidth="1"/>
    <col min="11264" max="11264" width="54.25" style="12" customWidth="1"/>
    <col min="11265" max="11265" width="26" style="12" customWidth="1"/>
    <col min="11266" max="11518" width="12.125" style="12"/>
    <col min="11519" max="11519" width="9.875" style="12" customWidth="1"/>
    <col min="11520" max="11520" width="54.25" style="12" customWidth="1"/>
    <col min="11521" max="11521" width="26" style="12" customWidth="1"/>
    <col min="11522" max="11774" width="12.125" style="12"/>
    <col min="11775" max="11775" width="9.875" style="12" customWidth="1"/>
    <col min="11776" max="11776" width="54.25" style="12" customWidth="1"/>
    <col min="11777" max="11777" width="26" style="12" customWidth="1"/>
    <col min="11778" max="12030" width="12.125" style="12"/>
    <col min="12031" max="12031" width="9.875" style="12" customWidth="1"/>
    <col min="12032" max="12032" width="54.25" style="12" customWidth="1"/>
    <col min="12033" max="12033" width="26" style="12" customWidth="1"/>
    <col min="12034" max="12286" width="12.125" style="12"/>
    <col min="12287" max="12287" width="9.875" style="12" customWidth="1"/>
    <col min="12288" max="12288" width="54.25" style="12" customWidth="1"/>
    <col min="12289" max="12289" width="26" style="12" customWidth="1"/>
    <col min="12290" max="12542" width="12.125" style="12"/>
    <col min="12543" max="12543" width="9.875" style="12" customWidth="1"/>
    <col min="12544" max="12544" width="54.25" style="12" customWidth="1"/>
    <col min="12545" max="12545" width="26" style="12" customWidth="1"/>
    <col min="12546" max="12798" width="12.125" style="12"/>
    <col min="12799" max="12799" width="9.875" style="12" customWidth="1"/>
    <col min="12800" max="12800" width="54.25" style="12" customWidth="1"/>
    <col min="12801" max="12801" width="26" style="12" customWidth="1"/>
    <col min="12802" max="13054" width="12.125" style="12"/>
    <col min="13055" max="13055" width="9.875" style="12" customWidth="1"/>
    <col min="13056" max="13056" width="54.25" style="12" customWidth="1"/>
    <col min="13057" max="13057" width="26" style="12" customWidth="1"/>
    <col min="13058" max="13310" width="12.125" style="12"/>
    <col min="13311" max="13311" width="9.875" style="12" customWidth="1"/>
    <col min="13312" max="13312" width="54.25" style="12" customWidth="1"/>
    <col min="13313" max="13313" width="26" style="12" customWidth="1"/>
    <col min="13314" max="13566" width="12.125" style="12"/>
    <col min="13567" max="13567" width="9.875" style="12" customWidth="1"/>
    <col min="13568" max="13568" width="54.25" style="12" customWidth="1"/>
    <col min="13569" max="13569" width="26" style="12" customWidth="1"/>
    <col min="13570" max="13822" width="12.125" style="12"/>
    <col min="13823" max="13823" width="9.875" style="12" customWidth="1"/>
    <col min="13824" max="13824" width="54.25" style="12" customWidth="1"/>
    <col min="13825" max="13825" width="26" style="12" customWidth="1"/>
    <col min="13826" max="14078" width="12.125" style="12"/>
    <col min="14079" max="14079" width="9.875" style="12" customWidth="1"/>
    <col min="14080" max="14080" width="54.25" style="12" customWidth="1"/>
    <col min="14081" max="14081" width="26" style="12" customWidth="1"/>
    <col min="14082" max="14334" width="12.125" style="12"/>
    <col min="14335" max="14335" width="9.875" style="12" customWidth="1"/>
    <col min="14336" max="14336" width="54.25" style="12" customWidth="1"/>
    <col min="14337" max="14337" width="26" style="12" customWidth="1"/>
    <col min="14338" max="14590" width="12.125" style="12"/>
    <col min="14591" max="14591" width="9.875" style="12" customWidth="1"/>
    <col min="14592" max="14592" width="54.25" style="12" customWidth="1"/>
    <col min="14593" max="14593" width="26" style="12" customWidth="1"/>
    <col min="14594" max="14846" width="12.125" style="12"/>
    <col min="14847" max="14847" width="9.875" style="12" customWidth="1"/>
    <col min="14848" max="14848" width="54.25" style="12" customWidth="1"/>
    <col min="14849" max="14849" width="26" style="12" customWidth="1"/>
    <col min="14850" max="15102" width="12.125" style="12"/>
    <col min="15103" max="15103" width="9.875" style="12" customWidth="1"/>
    <col min="15104" max="15104" width="54.25" style="12" customWidth="1"/>
    <col min="15105" max="15105" width="26" style="12" customWidth="1"/>
    <col min="15106" max="15358" width="12.125" style="12"/>
    <col min="15359" max="15359" width="9.875" style="12" customWidth="1"/>
    <col min="15360" max="15360" width="54.25" style="12" customWidth="1"/>
    <col min="15361" max="15361" width="26" style="12" customWidth="1"/>
    <col min="15362" max="15614" width="12.125" style="12"/>
    <col min="15615" max="15615" width="9.875" style="12" customWidth="1"/>
    <col min="15616" max="15616" width="54.25" style="12" customWidth="1"/>
    <col min="15617" max="15617" width="26" style="12" customWidth="1"/>
    <col min="15618" max="15870" width="12.125" style="12"/>
    <col min="15871" max="15871" width="9.875" style="12" customWidth="1"/>
    <col min="15872" max="15872" width="54.25" style="12" customWidth="1"/>
    <col min="15873" max="15873" width="26" style="12" customWidth="1"/>
    <col min="15874" max="16126" width="12.125" style="12"/>
    <col min="16127" max="16127" width="9.875" style="12" customWidth="1"/>
    <col min="16128" max="16128" width="54.25" style="12" customWidth="1"/>
    <col min="16129" max="16129" width="26" style="12" customWidth="1"/>
    <col min="16130" max="16384" width="12.125" style="12"/>
  </cols>
  <sheetData>
    <row r="1" spans="1:3" ht="21" customHeight="1">
      <c r="A1" s="13" t="s">
        <v>1134</v>
      </c>
      <c r="B1" s="14"/>
      <c r="C1" s="17"/>
    </row>
    <row r="2" spans="1:3" ht="35.1" customHeight="1">
      <c r="A2" s="168" t="s">
        <v>1828</v>
      </c>
      <c r="B2" s="168"/>
      <c r="C2" s="168"/>
    </row>
    <row r="3" spans="1:3" ht="24.95" customHeight="1">
      <c r="A3" s="14"/>
      <c r="B3" s="15"/>
      <c r="C3" s="2" t="s">
        <v>16</v>
      </c>
    </row>
    <row r="4" spans="1:3" ht="17.100000000000001" customHeight="1">
      <c r="A4" s="76" t="s">
        <v>65</v>
      </c>
      <c r="B4" s="76" t="s">
        <v>66</v>
      </c>
      <c r="C4" s="76" t="s">
        <v>3</v>
      </c>
    </row>
    <row r="5" spans="1:3" s="21" customFormat="1" ht="17.100000000000001" customHeight="1">
      <c r="A5" s="19"/>
      <c r="B5" s="16" t="s">
        <v>67</v>
      </c>
      <c r="C5" s="20">
        <f>SUM(C6,C235,C275,C294,C384,C436,C492,C549,C675,C747,C826,C849,C960,C1024,C1088,C1108,C1138,C1148,C1193,C1213,C1257,C1313,C1316,C1324)</f>
        <v>832489</v>
      </c>
    </row>
    <row r="6" spans="1:3" s="21" customFormat="1" ht="17.100000000000001" customHeight="1">
      <c r="A6" s="19">
        <v>201</v>
      </c>
      <c r="B6" s="22" t="s">
        <v>25</v>
      </c>
      <c r="C6" s="20">
        <f>SUM(C7+C19+C28+C39+C50+C61+C72+C80+C89+C102+C111+C122+C134+C141+C149+C155+C162+C169+C176+C183+C190+C198+C204+C210+C217+C232)</f>
        <v>260689</v>
      </c>
    </row>
    <row r="7" spans="1:3" s="21" customFormat="1" ht="17.100000000000001" customHeight="1">
      <c r="A7" s="19">
        <v>20101</v>
      </c>
      <c r="B7" s="22" t="s">
        <v>68</v>
      </c>
      <c r="C7" s="20">
        <f>SUM(C8:C18)</f>
        <v>2109</v>
      </c>
    </row>
    <row r="8" spans="1:3" s="21" customFormat="1" ht="17.100000000000001" customHeight="1">
      <c r="A8" s="19">
        <v>2010101</v>
      </c>
      <c r="B8" s="19" t="s">
        <v>69</v>
      </c>
      <c r="C8" s="20">
        <v>1413</v>
      </c>
    </row>
    <row r="9" spans="1:3" s="21" customFormat="1" ht="17.100000000000001" customHeight="1">
      <c r="A9" s="19">
        <v>2010102</v>
      </c>
      <c r="B9" s="19" t="s">
        <v>70</v>
      </c>
      <c r="C9" s="121">
        <v>445</v>
      </c>
    </row>
    <row r="10" spans="1:3" s="21" customFormat="1" ht="17.100000000000001" hidden="1" customHeight="1">
      <c r="A10" s="19">
        <v>2010103</v>
      </c>
      <c r="B10" s="126" t="s">
        <v>71</v>
      </c>
      <c r="C10" s="20">
        <v>0</v>
      </c>
    </row>
    <row r="11" spans="1:3" s="21" customFormat="1" ht="17.100000000000001" hidden="1" customHeight="1">
      <c r="A11" s="19">
        <v>2010104</v>
      </c>
      <c r="B11" s="19" t="s">
        <v>72</v>
      </c>
      <c r="C11" s="122">
        <v>0</v>
      </c>
    </row>
    <row r="12" spans="1:3" s="21" customFormat="1" ht="17.100000000000001" hidden="1" customHeight="1">
      <c r="A12" s="19">
        <v>2010105</v>
      </c>
      <c r="B12" s="19" t="s">
        <v>73</v>
      </c>
      <c r="C12" s="20">
        <v>0</v>
      </c>
    </row>
    <row r="13" spans="1:3" s="21" customFormat="1" ht="17.100000000000001" hidden="1" customHeight="1">
      <c r="A13" s="19">
        <v>2010106</v>
      </c>
      <c r="B13" s="19" t="s">
        <v>74</v>
      </c>
      <c r="C13" s="20">
        <v>0</v>
      </c>
    </row>
    <row r="14" spans="1:3" s="21" customFormat="1" ht="17.100000000000001" hidden="1" customHeight="1">
      <c r="A14" s="19">
        <v>2010107</v>
      </c>
      <c r="B14" s="19" t="s">
        <v>75</v>
      </c>
      <c r="C14" s="20">
        <v>0</v>
      </c>
    </row>
    <row r="15" spans="1:3" s="21" customFormat="1" ht="17.100000000000001" hidden="1" customHeight="1">
      <c r="A15" s="19">
        <v>2010108</v>
      </c>
      <c r="B15" s="19" t="s">
        <v>76</v>
      </c>
      <c r="C15" s="20">
        <v>0</v>
      </c>
    </row>
    <row r="16" spans="1:3" s="21" customFormat="1" ht="17.100000000000001" hidden="1" customHeight="1">
      <c r="A16" s="19">
        <v>2010109</v>
      </c>
      <c r="B16" s="19" t="s">
        <v>77</v>
      </c>
      <c r="C16" s="20">
        <v>0</v>
      </c>
    </row>
    <row r="17" spans="1:3" s="21" customFormat="1" ht="17.100000000000001" hidden="1" customHeight="1">
      <c r="A17" s="19">
        <v>2010150</v>
      </c>
      <c r="B17" s="19" t="s">
        <v>78</v>
      </c>
      <c r="C17" s="20">
        <v>0</v>
      </c>
    </row>
    <row r="18" spans="1:3" s="21" customFormat="1" ht="17.100000000000001" customHeight="1">
      <c r="A18" s="19">
        <v>2010199</v>
      </c>
      <c r="B18" s="19" t="s">
        <v>79</v>
      </c>
      <c r="C18" s="20">
        <v>251</v>
      </c>
    </row>
    <row r="19" spans="1:3" s="21" customFormat="1" ht="17.100000000000001" customHeight="1">
      <c r="A19" s="19">
        <v>20102</v>
      </c>
      <c r="B19" s="22" t="s">
        <v>80</v>
      </c>
      <c r="C19" s="20">
        <f>SUM(C20:C27)</f>
        <v>1542</v>
      </c>
    </row>
    <row r="20" spans="1:3" s="21" customFormat="1" ht="17.100000000000001" customHeight="1">
      <c r="A20" s="19">
        <v>2010201</v>
      </c>
      <c r="B20" s="19" t="s">
        <v>69</v>
      </c>
      <c r="C20" s="20">
        <v>1263</v>
      </c>
    </row>
    <row r="21" spans="1:3" s="21" customFormat="1" ht="17.100000000000001" customHeight="1">
      <c r="A21" s="19">
        <v>2010202</v>
      </c>
      <c r="B21" s="19" t="s">
        <v>70</v>
      </c>
      <c r="C21" s="20">
        <v>222</v>
      </c>
    </row>
    <row r="22" spans="1:3" s="21" customFormat="1" ht="17.100000000000001" hidden="1" customHeight="1">
      <c r="A22" s="19">
        <v>2010203</v>
      </c>
      <c r="B22" s="19" t="s">
        <v>71</v>
      </c>
      <c r="C22" s="20">
        <v>0</v>
      </c>
    </row>
    <row r="23" spans="1:3" s="21" customFormat="1" ht="17.100000000000001" customHeight="1">
      <c r="A23" s="19">
        <v>2010204</v>
      </c>
      <c r="B23" s="19" t="s">
        <v>81</v>
      </c>
      <c r="C23" s="20">
        <v>57</v>
      </c>
    </row>
    <row r="24" spans="1:3" s="21" customFormat="1" ht="17.100000000000001" hidden="1" customHeight="1">
      <c r="A24" s="19">
        <v>2010205</v>
      </c>
      <c r="B24" s="19" t="s">
        <v>82</v>
      </c>
      <c r="C24" s="20">
        <v>0</v>
      </c>
    </row>
    <row r="25" spans="1:3" s="21" customFormat="1" ht="17.100000000000001" hidden="1" customHeight="1">
      <c r="A25" s="19">
        <v>2010206</v>
      </c>
      <c r="B25" s="19" t="s">
        <v>83</v>
      </c>
      <c r="C25" s="20">
        <v>0</v>
      </c>
    </row>
    <row r="26" spans="1:3" s="21" customFormat="1" ht="17.100000000000001" hidden="1" customHeight="1">
      <c r="A26" s="19">
        <v>2010250</v>
      </c>
      <c r="B26" s="19" t="s">
        <v>78</v>
      </c>
      <c r="C26" s="20">
        <v>0</v>
      </c>
    </row>
    <row r="27" spans="1:3" s="21" customFormat="1" ht="17.100000000000001" hidden="1" customHeight="1">
      <c r="A27" s="19">
        <v>2010299</v>
      </c>
      <c r="B27" s="19" t="s">
        <v>84</v>
      </c>
      <c r="C27" s="20">
        <v>0</v>
      </c>
    </row>
    <row r="28" spans="1:3" s="21" customFormat="1" ht="17.100000000000001" customHeight="1">
      <c r="A28" s="19">
        <v>20103</v>
      </c>
      <c r="B28" s="22" t="s">
        <v>85</v>
      </c>
      <c r="C28" s="20">
        <f>SUM(C29:C38)</f>
        <v>53395</v>
      </c>
    </row>
    <row r="29" spans="1:3" s="21" customFormat="1" ht="17.100000000000001" customHeight="1">
      <c r="A29" s="19">
        <v>2010301</v>
      </c>
      <c r="B29" s="19" t="s">
        <v>69</v>
      </c>
      <c r="C29" s="20">
        <v>35539</v>
      </c>
    </row>
    <row r="30" spans="1:3" s="21" customFormat="1" ht="17.100000000000001" customHeight="1">
      <c r="A30" s="19">
        <v>2010302</v>
      </c>
      <c r="B30" s="19" t="s">
        <v>70</v>
      </c>
      <c r="C30" s="20">
        <v>7546</v>
      </c>
    </row>
    <row r="31" spans="1:3" s="21" customFormat="1" ht="17.100000000000001" customHeight="1">
      <c r="A31" s="19">
        <v>2010303</v>
      </c>
      <c r="B31" s="19" t="s">
        <v>71</v>
      </c>
      <c r="C31" s="20">
        <v>5113</v>
      </c>
    </row>
    <row r="32" spans="1:3" s="21" customFormat="1" ht="17.100000000000001" hidden="1" customHeight="1">
      <c r="A32" s="19">
        <v>2010304</v>
      </c>
      <c r="B32" s="19" t="s">
        <v>86</v>
      </c>
      <c r="C32" s="20">
        <v>0</v>
      </c>
    </row>
    <row r="33" spans="1:3" s="21" customFormat="1" ht="17.100000000000001" hidden="1" customHeight="1">
      <c r="A33" s="19">
        <v>2010305</v>
      </c>
      <c r="B33" s="19" t="s">
        <v>1717</v>
      </c>
      <c r="C33" s="20">
        <v>0</v>
      </c>
    </row>
    <row r="34" spans="1:3" s="21" customFormat="1" ht="17.100000000000001" customHeight="1">
      <c r="A34" s="19">
        <v>2010306</v>
      </c>
      <c r="B34" s="19" t="s">
        <v>88</v>
      </c>
      <c r="C34" s="20">
        <v>177</v>
      </c>
    </row>
    <row r="35" spans="1:3" s="21" customFormat="1" ht="17.100000000000001" customHeight="1">
      <c r="A35" s="19">
        <v>2010308</v>
      </c>
      <c r="B35" s="19" t="s">
        <v>89</v>
      </c>
      <c r="C35" s="20">
        <v>350</v>
      </c>
    </row>
    <row r="36" spans="1:3" s="21" customFormat="1" ht="17.100000000000001" hidden="1" customHeight="1">
      <c r="A36" s="19">
        <v>2010309</v>
      </c>
      <c r="B36" s="19" t="s">
        <v>90</v>
      </c>
      <c r="C36" s="20">
        <v>0</v>
      </c>
    </row>
    <row r="37" spans="1:3" s="21" customFormat="1" ht="17.100000000000001" hidden="1" customHeight="1">
      <c r="A37" s="19">
        <v>2010350</v>
      </c>
      <c r="B37" s="19" t="s">
        <v>78</v>
      </c>
      <c r="C37" s="20">
        <v>0</v>
      </c>
    </row>
    <row r="38" spans="1:3" s="21" customFormat="1" ht="17.100000000000001" customHeight="1">
      <c r="A38" s="19">
        <v>2010399</v>
      </c>
      <c r="B38" s="19" t="s">
        <v>91</v>
      </c>
      <c r="C38" s="20">
        <v>4670</v>
      </c>
    </row>
    <row r="39" spans="1:3" s="21" customFormat="1" ht="17.100000000000001" customHeight="1">
      <c r="A39" s="19">
        <v>20104</v>
      </c>
      <c r="B39" s="22" t="s">
        <v>92</v>
      </c>
      <c r="C39" s="20">
        <f>SUM(C40:C49)</f>
        <v>4789</v>
      </c>
    </row>
    <row r="40" spans="1:3" s="21" customFormat="1" ht="17.100000000000001" customHeight="1">
      <c r="A40" s="19">
        <v>2010401</v>
      </c>
      <c r="B40" s="19" t="s">
        <v>69</v>
      </c>
      <c r="C40" s="20">
        <v>1127</v>
      </c>
    </row>
    <row r="41" spans="1:3" s="21" customFormat="1" ht="17.100000000000001" customHeight="1">
      <c r="A41" s="19">
        <v>2010402</v>
      </c>
      <c r="B41" s="19" t="s">
        <v>70</v>
      </c>
      <c r="C41" s="20">
        <v>543</v>
      </c>
    </row>
    <row r="42" spans="1:3" s="21" customFormat="1" ht="17.100000000000001" hidden="1" customHeight="1">
      <c r="A42" s="19">
        <v>2010403</v>
      </c>
      <c r="B42" s="19" t="s">
        <v>71</v>
      </c>
      <c r="C42" s="20">
        <v>0</v>
      </c>
    </row>
    <row r="43" spans="1:3" s="21" customFormat="1" ht="17.100000000000001" hidden="1" customHeight="1">
      <c r="A43" s="19">
        <v>2010404</v>
      </c>
      <c r="B43" s="19" t="s">
        <v>93</v>
      </c>
      <c r="C43" s="20">
        <v>0</v>
      </c>
    </row>
    <row r="44" spans="1:3" s="21" customFormat="1" ht="17.100000000000001" hidden="1" customHeight="1">
      <c r="A44" s="19">
        <v>2010405</v>
      </c>
      <c r="B44" s="19" t="s">
        <v>94</v>
      </c>
      <c r="C44" s="20">
        <v>0</v>
      </c>
    </row>
    <row r="45" spans="1:3" s="21" customFormat="1" ht="17.100000000000001" hidden="1" customHeight="1">
      <c r="A45" s="19">
        <v>2010406</v>
      </c>
      <c r="B45" s="19" t="s">
        <v>95</v>
      </c>
      <c r="C45" s="20">
        <v>0</v>
      </c>
    </row>
    <row r="46" spans="1:3" s="21" customFormat="1" ht="17.100000000000001" hidden="1" customHeight="1">
      <c r="A46" s="19">
        <v>2010407</v>
      </c>
      <c r="B46" s="19" t="s">
        <v>96</v>
      </c>
      <c r="C46" s="20">
        <v>0</v>
      </c>
    </row>
    <row r="47" spans="1:3" s="21" customFormat="1" ht="17.100000000000001" hidden="1" customHeight="1">
      <c r="A47" s="19">
        <v>2010408</v>
      </c>
      <c r="B47" s="19" t="s">
        <v>97</v>
      </c>
      <c r="C47" s="20">
        <v>0</v>
      </c>
    </row>
    <row r="48" spans="1:3" s="21" customFormat="1" ht="17.100000000000001" hidden="1" customHeight="1">
      <c r="A48" s="19">
        <v>2010450</v>
      </c>
      <c r="B48" s="19" t="s">
        <v>78</v>
      </c>
      <c r="C48" s="20">
        <v>0</v>
      </c>
    </row>
    <row r="49" spans="1:3" s="21" customFormat="1" ht="17.100000000000001" customHeight="1">
      <c r="A49" s="19">
        <v>2010499</v>
      </c>
      <c r="B49" s="19" t="s">
        <v>98</v>
      </c>
      <c r="C49" s="20">
        <v>3119</v>
      </c>
    </row>
    <row r="50" spans="1:3" s="21" customFormat="1" ht="17.100000000000001" customHeight="1">
      <c r="A50" s="19">
        <v>20105</v>
      </c>
      <c r="B50" s="22" t="s">
        <v>99</v>
      </c>
      <c r="C50" s="20">
        <f>SUM(C51:C60)</f>
        <v>1718</v>
      </c>
    </row>
    <row r="51" spans="1:3" s="21" customFormat="1" ht="17.100000000000001" customHeight="1">
      <c r="A51" s="19">
        <v>2010501</v>
      </c>
      <c r="B51" s="19" t="s">
        <v>69</v>
      </c>
      <c r="C51" s="20">
        <v>1082</v>
      </c>
    </row>
    <row r="52" spans="1:3" s="21" customFormat="1" ht="17.100000000000001" customHeight="1">
      <c r="A52" s="19">
        <v>2010502</v>
      </c>
      <c r="B52" s="19" t="s">
        <v>70</v>
      </c>
      <c r="C52" s="20">
        <v>40</v>
      </c>
    </row>
    <row r="53" spans="1:3" s="21" customFormat="1" ht="17.100000000000001" hidden="1" customHeight="1">
      <c r="A53" s="19">
        <v>2010503</v>
      </c>
      <c r="B53" s="19" t="s">
        <v>71</v>
      </c>
      <c r="C53" s="20">
        <v>0</v>
      </c>
    </row>
    <row r="54" spans="1:3" s="21" customFormat="1" ht="17.100000000000001" hidden="1" customHeight="1">
      <c r="A54" s="19">
        <v>2010504</v>
      </c>
      <c r="B54" s="19" t="s">
        <v>100</v>
      </c>
      <c r="C54" s="20">
        <v>0</v>
      </c>
    </row>
    <row r="55" spans="1:3" s="21" customFormat="1" ht="17.100000000000001" customHeight="1">
      <c r="A55" s="19">
        <v>2010505</v>
      </c>
      <c r="B55" s="19" t="s">
        <v>101</v>
      </c>
      <c r="C55" s="20">
        <v>112</v>
      </c>
    </row>
    <row r="56" spans="1:3" s="21" customFormat="1" ht="17.100000000000001" hidden="1" customHeight="1">
      <c r="A56" s="19">
        <v>2010506</v>
      </c>
      <c r="B56" s="19" t="s">
        <v>102</v>
      </c>
      <c r="C56" s="20">
        <v>0</v>
      </c>
    </row>
    <row r="57" spans="1:3" s="21" customFormat="1" ht="17.100000000000001" customHeight="1">
      <c r="A57" s="19">
        <v>2010507</v>
      </c>
      <c r="B57" s="19" t="s">
        <v>103</v>
      </c>
      <c r="C57" s="20">
        <v>266</v>
      </c>
    </row>
    <row r="58" spans="1:3" s="21" customFormat="1" ht="17.100000000000001" customHeight="1">
      <c r="A58" s="19">
        <v>2010508</v>
      </c>
      <c r="B58" s="19" t="s">
        <v>104</v>
      </c>
      <c r="C58" s="20">
        <v>218</v>
      </c>
    </row>
    <row r="59" spans="1:3" s="21" customFormat="1" ht="17.100000000000001" hidden="1" customHeight="1">
      <c r="A59" s="19">
        <v>2010550</v>
      </c>
      <c r="B59" s="19" t="s">
        <v>78</v>
      </c>
      <c r="C59" s="20">
        <v>0</v>
      </c>
    </row>
    <row r="60" spans="1:3" s="21" customFormat="1" ht="17.100000000000001" hidden="1" customHeight="1">
      <c r="A60" s="19">
        <v>2010599</v>
      </c>
      <c r="B60" s="19" t="s">
        <v>105</v>
      </c>
      <c r="C60" s="20">
        <v>0</v>
      </c>
    </row>
    <row r="61" spans="1:3" s="21" customFormat="1" ht="17.100000000000001" customHeight="1">
      <c r="A61" s="19">
        <v>20106</v>
      </c>
      <c r="B61" s="22" t="s">
        <v>106</v>
      </c>
      <c r="C61" s="20">
        <f>SUM(C62:C71)</f>
        <v>2234</v>
      </c>
    </row>
    <row r="62" spans="1:3" s="21" customFormat="1" ht="17.100000000000001" customHeight="1">
      <c r="A62" s="19">
        <v>2010601</v>
      </c>
      <c r="B62" s="19" t="s">
        <v>69</v>
      </c>
      <c r="C62" s="20">
        <v>2016</v>
      </c>
    </row>
    <row r="63" spans="1:3" s="21" customFormat="1" ht="17.100000000000001" customHeight="1">
      <c r="A63" s="19">
        <v>2010602</v>
      </c>
      <c r="B63" s="19" t="s">
        <v>70</v>
      </c>
      <c r="C63" s="20">
        <v>51</v>
      </c>
    </row>
    <row r="64" spans="1:3" s="21" customFormat="1" ht="17.100000000000001" hidden="1" customHeight="1">
      <c r="A64" s="19">
        <v>2010603</v>
      </c>
      <c r="B64" s="19" t="s">
        <v>71</v>
      </c>
      <c r="C64" s="20">
        <v>0</v>
      </c>
    </row>
    <row r="65" spans="1:3" s="21" customFormat="1" ht="17.100000000000001" hidden="1" customHeight="1">
      <c r="A65" s="19">
        <v>2010604</v>
      </c>
      <c r="B65" s="19" t="s">
        <v>107</v>
      </c>
      <c r="C65" s="20">
        <v>0</v>
      </c>
    </row>
    <row r="66" spans="1:3" s="21" customFormat="1" ht="17.100000000000001" hidden="1" customHeight="1">
      <c r="A66" s="19">
        <v>2010605</v>
      </c>
      <c r="B66" s="19" t="s">
        <v>108</v>
      </c>
      <c r="C66" s="20">
        <v>0</v>
      </c>
    </row>
    <row r="67" spans="1:3" s="21" customFormat="1" ht="17.100000000000001" hidden="1" customHeight="1">
      <c r="A67" s="19">
        <v>2010606</v>
      </c>
      <c r="B67" s="19" t="s">
        <v>109</v>
      </c>
      <c r="C67" s="20">
        <v>0</v>
      </c>
    </row>
    <row r="68" spans="1:3" s="21" customFormat="1" ht="17.100000000000001" customHeight="1">
      <c r="A68" s="19">
        <v>2010607</v>
      </c>
      <c r="B68" s="19" t="s">
        <v>110</v>
      </c>
      <c r="C68" s="20">
        <v>24</v>
      </c>
    </row>
    <row r="69" spans="1:3" s="21" customFormat="1" ht="17.100000000000001" customHeight="1">
      <c r="A69" s="19">
        <v>2010608</v>
      </c>
      <c r="B69" s="19" t="s">
        <v>111</v>
      </c>
      <c r="C69" s="20">
        <v>143</v>
      </c>
    </row>
    <row r="70" spans="1:3" s="21" customFormat="1" ht="17.100000000000001" hidden="1" customHeight="1">
      <c r="A70" s="19">
        <v>2010650</v>
      </c>
      <c r="B70" s="19" t="s">
        <v>78</v>
      </c>
      <c r="C70" s="20">
        <v>0</v>
      </c>
    </row>
    <row r="71" spans="1:3" s="21" customFormat="1" ht="17.100000000000001" hidden="1" customHeight="1">
      <c r="A71" s="19">
        <v>2010699</v>
      </c>
      <c r="B71" s="19" t="s">
        <v>112</v>
      </c>
      <c r="C71" s="20">
        <v>0</v>
      </c>
    </row>
    <row r="72" spans="1:3" s="21" customFormat="1" ht="17.100000000000001" hidden="1" customHeight="1">
      <c r="A72" s="19">
        <v>20107</v>
      </c>
      <c r="B72" s="22" t="s">
        <v>113</v>
      </c>
      <c r="C72" s="20">
        <f>SUM(C73:C79)</f>
        <v>0</v>
      </c>
    </row>
    <row r="73" spans="1:3" s="21" customFormat="1" ht="17.100000000000001" hidden="1" customHeight="1">
      <c r="A73" s="19">
        <v>2010701</v>
      </c>
      <c r="B73" s="19" t="s">
        <v>69</v>
      </c>
      <c r="C73" s="20">
        <v>0</v>
      </c>
    </row>
    <row r="74" spans="1:3" s="21" customFormat="1" ht="17.100000000000001" hidden="1" customHeight="1">
      <c r="A74" s="19">
        <v>2010702</v>
      </c>
      <c r="B74" s="19" t="s">
        <v>70</v>
      </c>
      <c r="C74" s="20">
        <v>0</v>
      </c>
    </row>
    <row r="75" spans="1:3" s="21" customFormat="1" ht="17.100000000000001" hidden="1" customHeight="1">
      <c r="A75" s="19">
        <v>2010703</v>
      </c>
      <c r="B75" s="19" t="s">
        <v>71</v>
      </c>
      <c r="C75" s="20">
        <v>0</v>
      </c>
    </row>
    <row r="76" spans="1:3" s="21" customFormat="1" ht="17.100000000000001" hidden="1" customHeight="1">
      <c r="A76" s="19">
        <v>2010709</v>
      </c>
      <c r="B76" s="19" t="s">
        <v>110</v>
      </c>
      <c r="C76" s="20">
        <v>0</v>
      </c>
    </row>
    <row r="77" spans="1:3" s="21" customFormat="1" ht="17.100000000000001" hidden="1" customHeight="1">
      <c r="A77" s="19">
        <v>2010710</v>
      </c>
      <c r="B77" s="19" t="s">
        <v>1718</v>
      </c>
      <c r="C77" s="20">
        <v>0</v>
      </c>
    </row>
    <row r="78" spans="1:3" s="21" customFormat="1" ht="17.100000000000001" hidden="1" customHeight="1">
      <c r="A78" s="19">
        <v>2010750</v>
      </c>
      <c r="B78" s="19" t="s">
        <v>78</v>
      </c>
      <c r="C78" s="20">
        <v>0</v>
      </c>
    </row>
    <row r="79" spans="1:3" s="21" customFormat="1" ht="17.100000000000001" hidden="1" customHeight="1">
      <c r="A79" s="19">
        <v>2010799</v>
      </c>
      <c r="B79" s="19" t="s">
        <v>114</v>
      </c>
      <c r="C79" s="20">
        <v>0</v>
      </c>
    </row>
    <row r="80" spans="1:3" s="21" customFormat="1" ht="17.100000000000001" customHeight="1">
      <c r="A80" s="19">
        <v>20108</v>
      </c>
      <c r="B80" s="22" t="s">
        <v>115</v>
      </c>
      <c r="C80" s="20">
        <f>SUM(C81:C88)</f>
        <v>949</v>
      </c>
    </row>
    <row r="81" spans="1:3" s="21" customFormat="1" ht="17.100000000000001" customHeight="1">
      <c r="A81" s="19">
        <v>2010801</v>
      </c>
      <c r="B81" s="19" t="s">
        <v>69</v>
      </c>
      <c r="C81" s="20">
        <v>724</v>
      </c>
    </row>
    <row r="82" spans="1:3" s="21" customFormat="1" ht="17.100000000000001" customHeight="1">
      <c r="A82" s="19">
        <v>2010802</v>
      </c>
      <c r="B82" s="19" t="s">
        <v>70</v>
      </c>
      <c r="C82" s="20">
        <v>225</v>
      </c>
    </row>
    <row r="83" spans="1:3" s="21" customFormat="1" ht="17.100000000000001" hidden="1" customHeight="1">
      <c r="A83" s="19">
        <v>2010803</v>
      </c>
      <c r="B83" s="19" t="s">
        <v>71</v>
      </c>
      <c r="C83" s="20">
        <v>0</v>
      </c>
    </row>
    <row r="84" spans="1:3" s="21" customFormat="1" ht="17.100000000000001" hidden="1" customHeight="1">
      <c r="A84" s="19">
        <v>2010804</v>
      </c>
      <c r="B84" s="19" t="s">
        <v>116</v>
      </c>
      <c r="C84" s="20">
        <v>0</v>
      </c>
    </row>
    <row r="85" spans="1:3" s="21" customFormat="1" ht="17.100000000000001" hidden="1" customHeight="1">
      <c r="A85" s="19">
        <v>2010805</v>
      </c>
      <c r="B85" s="19" t="s">
        <v>117</v>
      </c>
      <c r="C85" s="20">
        <v>0</v>
      </c>
    </row>
    <row r="86" spans="1:3" s="21" customFormat="1" ht="17.100000000000001" hidden="1" customHeight="1">
      <c r="A86" s="19">
        <v>2010806</v>
      </c>
      <c r="B86" s="19" t="s">
        <v>110</v>
      </c>
      <c r="C86" s="20">
        <v>0</v>
      </c>
    </row>
    <row r="87" spans="1:3" s="21" customFormat="1" ht="17.100000000000001" hidden="1" customHeight="1">
      <c r="A87" s="19">
        <v>2010850</v>
      </c>
      <c r="B87" s="19" t="s">
        <v>78</v>
      </c>
      <c r="C87" s="20">
        <v>0</v>
      </c>
    </row>
    <row r="88" spans="1:3" s="21" customFormat="1" ht="17.100000000000001" hidden="1" customHeight="1">
      <c r="A88" s="19">
        <v>2010899</v>
      </c>
      <c r="B88" s="19" t="s">
        <v>118</v>
      </c>
      <c r="C88" s="20">
        <v>0</v>
      </c>
    </row>
    <row r="89" spans="1:3" s="21" customFormat="1" ht="17.100000000000001" hidden="1" customHeight="1">
      <c r="A89" s="19">
        <v>20109</v>
      </c>
      <c r="B89" s="22" t="s">
        <v>119</v>
      </c>
      <c r="C89" s="20">
        <f>SUM(C90:C101)</f>
        <v>0</v>
      </c>
    </row>
    <row r="90" spans="1:3" s="21" customFormat="1" ht="17.100000000000001" hidden="1" customHeight="1">
      <c r="A90" s="19">
        <v>2010901</v>
      </c>
      <c r="B90" s="19" t="s">
        <v>69</v>
      </c>
      <c r="C90" s="20">
        <v>0</v>
      </c>
    </row>
    <row r="91" spans="1:3" s="21" customFormat="1" ht="17.100000000000001" hidden="1" customHeight="1">
      <c r="A91" s="19">
        <v>2010902</v>
      </c>
      <c r="B91" s="19" t="s">
        <v>70</v>
      </c>
      <c r="C91" s="20">
        <v>0</v>
      </c>
    </row>
    <row r="92" spans="1:3" s="21" customFormat="1" ht="17.100000000000001" hidden="1" customHeight="1">
      <c r="A92" s="19">
        <v>2010903</v>
      </c>
      <c r="B92" s="19" t="s">
        <v>71</v>
      </c>
      <c r="C92" s="20">
        <v>0</v>
      </c>
    </row>
    <row r="93" spans="1:3" s="21" customFormat="1" ht="17.100000000000001" hidden="1" customHeight="1">
      <c r="A93" s="19">
        <v>2010905</v>
      </c>
      <c r="B93" s="19" t="s">
        <v>120</v>
      </c>
      <c r="C93" s="20">
        <v>0</v>
      </c>
    </row>
    <row r="94" spans="1:3" s="21" customFormat="1" ht="17.100000000000001" hidden="1" customHeight="1">
      <c r="A94" s="19">
        <v>2010907</v>
      </c>
      <c r="B94" s="19" t="s">
        <v>121</v>
      </c>
      <c r="C94" s="20">
        <v>0</v>
      </c>
    </row>
    <row r="95" spans="1:3" s="21" customFormat="1" ht="17.100000000000001" hidden="1" customHeight="1">
      <c r="A95" s="19">
        <v>2010908</v>
      </c>
      <c r="B95" s="19" t="s">
        <v>110</v>
      </c>
      <c r="C95" s="20">
        <v>0</v>
      </c>
    </row>
    <row r="96" spans="1:3" s="21" customFormat="1" ht="17.100000000000001" hidden="1" customHeight="1">
      <c r="A96" s="19">
        <v>2010909</v>
      </c>
      <c r="B96" s="19" t="s">
        <v>122</v>
      </c>
      <c r="C96" s="20">
        <v>0</v>
      </c>
    </row>
    <row r="97" spans="1:3" s="21" customFormat="1" ht="17.100000000000001" hidden="1" customHeight="1">
      <c r="A97" s="19">
        <v>2010910</v>
      </c>
      <c r="B97" s="19" t="s">
        <v>123</v>
      </c>
      <c r="C97" s="20">
        <v>0</v>
      </c>
    </row>
    <row r="98" spans="1:3" s="21" customFormat="1" ht="17.100000000000001" hidden="1" customHeight="1">
      <c r="A98" s="19">
        <v>2010911</v>
      </c>
      <c r="B98" s="19" t="s">
        <v>124</v>
      </c>
      <c r="C98" s="20">
        <v>0</v>
      </c>
    </row>
    <row r="99" spans="1:3" s="21" customFormat="1" ht="17.100000000000001" hidden="1" customHeight="1">
      <c r="A99" s="19">
        <v>2010912</v>
      </c>
      <c r="B99" s="19" t="s">
        <v>125</v>
      </c>
      <c r="C99" s="20">
        <v>0</v>
      </c>
    </row>
    <row r="100" spans="1:3" s="21" customFormat="1" ht="17.100000000000001" hidden="1" customHeight="1">
      <c r="A100" s="19">
        <v>2010950</v>
      </c>
      <c r="B100" s="19" t="s">
        <v>78</v>
      </c>
      <c r="C100" s="20">
        <v>0</v>
      </c>
    </row>
    <row r="101" spans="1:3" s="21" customFormat="1" ht="17.100000000000001" hidden="1" customHeight="1">
      <c r="A101" s="19">
        <v>2010999</v>
      </c>
      <c r="B101" s="19" t="s">
        <v>126</v>
      </c>
      <c r="C101" s="20">
        <v>0</v>
      </c>
    </row>
    <row r="102" spans="1:3" s="21" customFormat="1" ht="17.100000000000001" customHeight="1">
      <c r="A102" s="19">
        <v>20111</v>
      </c>
      <c r="B102" s="22" t="s">
        <v>131</v>
      </c>
      <c r="C102" s="20">
        <f>SUM(C103:C110)</f>
        <v>2744</v>
      </c>
    </row>
    <row r="103" spans="1:3" s="21" customFormat="1" ht="17.100000000000001" customHeight="1">
      <c r="A103" s="19">
        <v>2011101</v>
      </c>
      <c r="B103" s="19" t="s">
        <v>69</v>
      </c>
      <c r="C103" s="20">
        <v>2579</v>
      </c>
    </row>
    <row r="104" spans="1:3" s="21" customFormat="1" ht="17.100000000000001" customHeight="1">
      <c r="A104" s="19">
        <v>2011102</v>
      </c>
      <c r="B104" s="19" t="s">
        <v>70</v>
      </c>
      <c r="C104" s="20">
        <v>145</v>
      </c>
    </row>
    <row r="105" spans="1:3" s="21" customFormat="1" ht="17.100000000000001" hidden="1" customHeight="1">
      <c r="A105" s="19">
        <v>2011103</v>
      </c>
      <c r="B105" s="19" t="s">
        <v>71</v>
      </c>
      <c r="C105" s="20">
        <v>0</v>
      </c>
    </row>
    <row r="106" spans="1:3" s="21" customFormat="1" ht="17.100000000000001" hidden="1" customHeight="1">
      <c r="A106" s="19">
        <v>2011104</v>
      </c>
      <c r="B106" s="19" t="s">
        <v>132</v>
      </c>
      <c r="C106" s="20">
        <v>0</v>
      </c>
    </row>
    <row r="107" spans="1:3" s="21" customFormat="1" ht="17.100000000000001" hidden="1" customHeight="1">
      <c r="A107" s="19">
        <v>2011105</v>
      </c>
      <c r="B107" s="19" t="s">
        <v>133</v>
      </c>
      <c r="C107" s="20">
        <v>0</v>
      </c>
    </row>
    <row r="108" spans="1:3" s="21" customFormat="1" ht="17.100000000000001" customHeight="1">
      <c r="A108" s="19">
        <v>2011106</v>
      </c>
      <c r="B108" s="19" t="s">
        <v>1500</v>
      </c>
      <c r="C108" s="20">
        <v>20</v>
      </c>
    </row>
    <row r="109" spans="1:3" s="21" customFormat="1" ht="17.100000000000001" hidden="1" customHeight="1">
      <c r="A109" s="19">
        <v>2011150</v>
      </c>
      <c r="B109" s="19" t="s">
        <v>78</v>
      </c>
      <c r="C109" s="20">
        <v>0</v>
      </c>
    </row>
    <row r="110" spans="1:3" s="21" customFormat="1" ht="17.100000000000001" hidden="1" customHeight="1">
      <c r="A110" s="19">
        <v>2011199</v>
      </c>
      <c r="B110" s="19" t="s">
        <v>134</v>
      </c>
      <c r="C110" s="20">
        <v>0</v>
      </c>
    </row>
    <row r="111" spans="1:3" s="21" customFormat="1" ht="17.100000000000001" customHeight="1">
      <c r="A111" s="19">
        <v>20113</v>
      </c>
      <c r="B111" s="22" t="s">
        <v>135</v>
      </c>
      <c r="C111" s="20">
        <f>SUM(C112:C121)</f>
        <v>1547</v>
      </c>
    </row>
    <row r="112" spans="1:3" s="21" customFormat="1" ht="17.100000000000001" customHeight="1">
      <c r="A112" s="19">
        <v>2011301</v>
      </c>
      <c r="B112" s="19" t="s">
        <v>69</v>
      </c>
      <c r="C112" s="20">
        <v>782</v>
      </c>
    </row>
    <row r="113" spans="1:3" s="21" customFormat="1" ht="17.100000000000001" customHeight="1">
      <c r="A113" s="19">
        <v>2011302</v>
      </c>
      <c r="B113" s="19" t="s">
        <v>70</v>
      </c>
      <c r="C113" s="20">
        <v>442</v>
      </c>
    </row>
    <row r="114" spans="1:3" s="21" customFormat="1" ht="17.100000000000001" hidden="1" customHeight="1">
      <c r="A114" s="19">
        <v>2011303</v>
      </c>
      <c r="B114" s="19" t="s">
        <v>71</v>
      </c>
      <c r="C114" s="20">
        <v>0</v>
      </c>
    </row>
    <row r="115" spans="1:3" s="21" customFormat="1" ht="17.100000000000001" hidden="1" customHeight="1">
      <c r="A115" s="19">
        <v>2011304</v>
      </c>
      <c r="B115" s="19" t="s">
        <v>136</v>
      </c>
      <c r="C115" s="20">
        <v>0</v>
      </c>
    </row>
    <row r="116" spans="1:3" s="21" customFormat="1" ht="17.100000000000001" hidden="1" customHeight="1">
      <c r="A116" s="19">
        <v>2011305</v>
      </c>
      <c r="B116" s="19" t="s">
        <v>137</v>
      </c>
      <c r="C116" s="20">
        <v>0</v>
      </c>
    </row>
    <row r="117" spans="1:3" s="21" customFormat="1" ht="17.100000000000001" hidden="1" customHeight="1">
      <c r="A117" s="19">
        <v>2011306</v>
      </c>
      <c r="B117" s="19" t="s">
        <v>138</v>
      </c>
      <c r="C117" s="20">
        <v>0</v>
      </c>
    </row>
    <row r="118" spans="1:3" s="21" customFormat="1" ht="17.100000000000001" hidden="1" customHeight="1">
      <c r="A118" s="19">
        <v>2011307</v>
      </c>
      <c r="B118" s="19" t="s">
        <v>139</v>
      </c>
      <c r="C118" s="20">
        <v>0</v>
      </c>
    </row>
    <row r="119" spans="1:3" s="21" customFormat="1" ht="17.100000000000001" customHeight="1">
      <c r="A119" s="19">
        <v>2011308</v>
      </c>
      <c r="B119" s="19" t="s">
        <v>140</v>
      </c>
      <c r="C119" s="20">
        <v>76</v>
      </c>
    </row>
    <row r="120" spans="1:3" s="21" customFormat="1" ht="17.100000000000001" hidden="1" customHeight="1">
      <c r="A120" s="19">
        <v>2011350</v>
      </c>
      <c r="B120" s="19" t="s">
        <v>78</v>
      </c>
      <c r="C120" s="20">
        <v>0</v>
      </c>
    </row>
    <row r="121" spans="1:3" s="21" customFormat="1" ht="17.100000000000001" customHeight="1">
      <c r="A121" s="19">
        <v>2011399</v>
      </c>
      <c r="B121" s="19" t="s">
        <v>141</v>
      </c>
      <c r="C121" s="20">
        <v>247</v>
      </c>
    </row>
    <row r="122" spans="1:3" s="21" customFormat="1" ht="17.100000000000001" hidden="1" customHeight="1">
      <c r="A122" s="19">
        <v>20114</v>
      </c>
      <c r="B122" s="22" t="s">
        <v>142</v>
      </c>
      <c r="C122" s="20">
        <f>SUM(C123:C133)</f>
        <v>0</v>
      </c>
    </row>
    <row r="123" spans="1:3" s="21" customFormat="1" ht="17.100000000000001" hidden="1" customHeight="1">
      <c r="A123" s="19">
        <v>2011401</v>
      </c>
      <c r="B123" s="19" t="s">
        <v>69</v>
      </c>
      <c r="C123" s="20"/>
    </row>
    <row r="124" spans="1:3" s="21" customFormat="1" ht="17.100000000000001" hidden="1" customHeight="1">
      <c r="A124" s="19">
        <v>2011402</v>
      </c>
      <c r="B124" s="19" t="s">
        <v>70</v>
      </c>
      <c r="C124" s="20">
        <v>0</v>
      </c>
    </row>
    <row r="125" spans="1:3" s="21" customFormat="1" ht="17.100000000000001" hidden="1" customHeight="1">
      <c r="A125" s="19">
        <v>2011403</v>
      </c>
      <c r="B125" s="19" t="s">
        <v>71</v>
      </c>
      <c r="C125" s="20">
        <v>0</v>
      </c>
    </row>
    <row r="126" spans="1:3" s="21" customFormat="1" ht="17.100000000000001" hidden="1" customHeight="1">
      <c r="A126" s="19">
        <v>2011404</v>
      </c>
      <c r="B126" s="19" t="s">
        <v>143</v>
      </c>
      <c r="C126" s="20">
        <v>0</v>
      </c>
    </row>
    <row r="127" spans="1:3" s="21" customFormat="1" ht="17.100000000000001" hidden="1" customHeight="1">
      <c r="A127" s="19">
        <v>2011405</v>
      </c>
      <c r="B127" s="19" t="s">
        <v>1719</v>
      </c>
      <c r="C127" s="20">
        <v>0</v>
      </c>
    </row>
    <row r="128" spans="1:3" s="21" customFormat="1" ht="17.100000000000001" hidden="1" customHeight="1">
      <c r="A128" s="19">
        <v>2011408</v>
      </c>
      <c r="B128" s="19" t="s">
        <v>1720</v>
      </c>
      <c r="C128" s="20">
        <v>0</v>
      </c>
    </row>
    <row r="129" spans="1:3" s="21" customFormat="1" ht="17.100000000000001" hidden="1" customHeight="1">
      <c r="A129" s="19">
        <v>2011409</v>
      </c>
      <c r="B129" s="19" t="s">
        <v>144</v>
      </c>
      <c r="C129" s="20"/>
    </row>
    <row r="130" spans="1:3" s="21" customFormat="1" ht="17.100000000000001" hidden="1" customHeight="1">
      <c r="A130" s="19">
        <v>2011410</v>
      </c>
      <c r="B130" s="19" t="s">
        <v>145</v>
      </c>
      <c r="C130" s="20"/>
    </row>
    <row r="131" spans="1:3" s="21" customFormat="1" ht="17.100000000000001" hidden="1" customHeight="1">
      <c r="A131" s="19">
        <v>2011411</v>
      </c>
      <c r="B131" s="19" t="s">
        <v>146</v>
      </c>
      <c r="C131" s="20">
        <v>0</v>
      </c>
    </row>
    <row r="132" spans="1:3" s="21" customFormat="1" ht="17.100000000000001" hidden="1" customHeight="1">
      <c r="A132" s="19">
        <v>2011450</v>
      </c>
      <c r="B132" s="19" t="s">
        <v>78</v>
      </c>
      <c r="C132" s="20">
        <v>0</v>
      </c>
    </row>
    <row r="133" spans="1:3" s="21" customFormat="1" ht="17.100000000000001" hidden="1" customHeight="1">
      <c r="A133" s="19">
        <v>2011499</v>
      </c>
      <c r="B133" s="19" t="s">
        <v>147</v>
      </c>
      <c r="C133" s="20">
        <v>0</v>
      </c>
    </row>
    <row r="134" spans="1:3" s="21" customFormat="1" ht="17.100000000000001" customHeight="1">
      <c r="A134" s="19">
        <v>20123</v>
      </c>
      <c r="B134" s="22" t="s">
        <v>148</v>
      </c>
      <c r="C134" s="20">
        <f>SUM(C135:C140)</f>
        <v>280</v>
      </c>
    </row>
    <row r="135" spans="1:3" s="21" customFormat="1" ht="17.100000000000001" customHeight="1">
      <c r="A135" s="19">
        <v>2012301</v>
      </c>
      <c r="B135" s="19" t="s">
        <v>69</v>
      </c>
      <c r="C135" s="20">
        <v>263</v>
      </c>
    </row>
    <row r="136" spans="1:3" s="21" customFormat="1" ht="17.100000000000001" hidden="1" customHeight="1">
      <c r="A136" s="19">
        <v>2012302</v>
      </c>
      <c r="B136" s="19" t="s">
        <v>70</v>
      </c>
      <c r="C136" s="20">
        <v>0</v>
      </c>
    </row>
    <row r="137" spans="1:3" s="21" customFormat="1" ht="17.100000000000001" hidden="1" customHeight="1">
      <c r="A137" s="19">
        <v>2012303</v>
      </c>
      <c r="B137" s="19" t="s">
        <v>71</v>
      </c>
      <c r="C137" s="20">
        <v>0</v>
      </c>
    </row>
    <row r="138" spans="1:3" s="21" customFormat="1" ht="17.100000000000001" customHeight="1">
      <c r="A138" s="19">
        <v>2012304</v>
      </c>
      <c r="B138" s="19" t="s">
        <v>149</v>
      </c>
      <c r="C138" s="20">
        <v>17</v>
      </c>
    </row>
    <row r="139" spans="1:3" s="21" customFormat="1" ht="17.100000000000001" hidden="1" customHeight="1">
      <c r="A139" s="19">
        <v>2012350</v>
      </c>
      <c r="B139" s="19" t="s">
        <v>78</v>
      </c>
      <c r="C139" s="20">
        <v>0</v>
      </c>
    </row>
    <row r="140" spans="1:3" s="21" customFormat="1" ht="17.100000000000001" hidden="1" customHeight="1">
      <c r="A140" s="19">
        <v>2012399</v>
      </c>
      <c r="B140" s="19" t="s">
        <v>150</v>
      </c>
      <c r="C140" s="20">
        <v>0</v>
      </c>
    </row>
    <row r="141" spans="1:3" s="21" customFormat="1" ht="17.100000000000001" hidden="1" customHeight="1">
      <c r="A141" s="19">
        <v>20125</v>
      </c>
      <c r="B141" s="22" t="s">
        <v>151</v>
      </c>
      <c r="C141" s="20">
        <f>SUM(C142:C148)</f>
        <v>0</v>
      </c>
    </row>
    <row r="142" spans="1:3" s="21" customFormat="1" ht="17.100000000000001" hidden="1" customHeight="1">
      <c r="A142" s="19">
        <v>2012501</v>
      </c>
      <c r="B142" s="19" t="s">
        <v>69</v>
      </c>
      <c r="C142" s="20">
        <v>0</v>
      </c>
    </row>
    <row r="143" spans="1:3" s="21" customFormat="1" ht="17.100000000000001" hidden="1" customHeight="1">
      <c r="A143" s="19">
        <v>2012502</v>
      </c>
      <c r="B143" s="19" t="s">
        <v>70</v>
      </c>
      <c r="C143" s="20">
        <v>0</v>
      </c>
    </row>
    <row r="144" spans="1:3" s="21" customFormat="1" ht="17.100000000000001" hidden="1" customHeight="1">
      <c r="A144" s="19">
        <v>2012503</v>
      </c>
      <c r="B144" s="19" t="s">
        <v>71</v>
      </c>
      <c r="C144" s="20">
        <v>0</v>
      </c>
    </row>
    <row r="145" spans="1:3" s="21" customFormat="1" ht="17.100000000000001" hidden="1" customHeight="1">
      <c r="A145" s="19">
        <v>2012504</v>
      </c>
      <c r="B145" s="19" t="s">
        <v>152</v>
      </c>
      <c r="C145" s="20">
        <v>0</v>
      </c>
    </row>
    <row r="146" spans="1:3" s="21" customFormat="1" ht="17.100000000000001" hidden="1" customHeight="1">
      <c r="A146" s="19">
        <v>2012505</v>
      </c>
      <c r="B146" s="19" t="s">
        <v>153</v>
      </c>
      <c r="C146" s="20">
        <v>0</v>
      </c>
    </row>
    <row r="147" spans="1:3" s="21" customFormat="1" ht="17.100000000000001" hidden="1" customHeight="1">
      <c r="A147" s="19">
        <v>2012550</v>
      </c>
      <c r="B147" s="19" t="s">
        <v>78</v>
      </c>
      <c r="C147" s="20">
        <v>0</v>
      </c>
    </row>
    <row r="148" spans="1:3" s="21" customFormat="1" ht="17.100000000000001" hidden="1" customHeight="1">
      <c r="A148" s="19">
        <v>2012599</v>
      </c>
      <c r="B148" s="19" t="s">
        <v>154</v>
      </c>
      <c r="C148" s="20">
        <v>0</v>
      </c>
    </row>
    <row r="149" spans="1:3" s="21" customFormat="1" ht="17.100000000000001" customHeight="1">
      <c r="A149" s="19">
        <v>20126</v>
      </c>
      <c r="B149" s="22" t="s">
        <v>155</v>
      </c>
      <c r="C149" s="20">
        <f>SUM(C150:C154)</f>
        <v>453</v>
      </c>
    </row>
    <row r="150" spans="1:3" s="21" customFormat="1" ht="17.100000000000001" customHeight="1">
      <c r="A150" s="19">
        <v>2012601</v>
      </c>
      <c r="B150" s="19" t="s">
        <v>69</v>
      </c>
      <c r="C150" s="20">
        <v>401</v>
      </c>
    </row>
    <row r="151" spans="1:3" s="21" customFormat="1" ht="17.100000000000001" customHeight="1">
      <c r="A151" s="19">
        <v>2012602</v>
      </c>
      <c r="B151" s="19" t="s">
        <v>70</v>
      </c>
      <c r="C151" s="20">
        <v>28</v>
      </c>
    </row>
    <row r="152" spans="1:3" s="21" customFormat="1" ht="17.100000000000001" hidden="1" customHeight="1">
      <c r="A152" s="19">
        <v>2012603</v>
      </c>
      <c r="B152" s="19" t="s">
        <v>71</v>
      </c>
      <c r="C152" s="20">
        <v>0</v>
      </c>
    </row>
    <row r="153" spans="1:3" s="21" customFormat="1" ht="17.100000000000001" customHeight="1">
      <c r="A153" s="19">
        <v>2012604</v>
      </c>
      <c r="B153" s="19" t="s">
        <v>156</v>
      </c>
      <c r="C153" s="20">
        <v>13</v>
      </c>
    </row>
    <row r="154" spans="1:3" s="21" customFormat="1" ht="17.100000000000001" customHeight="1">
      <c r="A154" s="19">
        <v>2012699</v>
      </c>
      <c r="B154" s="19" t="s">
        <v>157</v>
      </c>
      <c r="C154" s="20">
        <v>11</v>
      </c>
    </row>
    <row r="155" spans="1:3" s="21" customFormat="1" ht="17.100000000000001" customHeight="1">
      <c r="A155" s="19">
        <v>20128</v>
      </c>
      <c r="B155" s="22" t="s">
        <v>158</v>
      </c>
      <c r="C155" s="20">
        <f>SUM(C156:C161)</f>
        <v>149</v>
      </c>
    </row>
    <row r="156" spans="1:3" s="21" customFormat="1" ht="17.100000000000001" customHeight="1">
      <c r="A156" s="19">
        <v>2012801</v>
      </c>
      <c r="B156" s="19" t="s">
        <v>69</v>
      </c>
      <c r="C156" s="20">
        <v>99</v>
      </c>
    </row>
    <row r="157" spans="1:3" s="21" customFormat="1" ht="17.100000000000001" customHeight="1">
      <c r="A157" s="19">
        <v>2012802</v>
      </c>
      <c r="B157" s="19" t="s">
        <v>70</v>
      </c>
      <c r="C157" s="20">
        <v>50</v>
      </c>
    </row>
    <row r="158" spans="1:3" s="21" customFormat="1" ht="17.100000000000001" hidden="1" customHeight="1">
      <c r="A158" s="19">
        <v>2012803</v>
      </c>
      <c r="B158" s="19" t="s">
        <v>71</v>
      </c>
      <c r="C158" s="20">
        <v>0</v>
      </c>
    </row>
    <row r="159" spans="1:3" s="21" customFormat="1" ht="17.100000000000001" hidden="1" customHeight="1">
      <c r="A159" s="19">
        <v>2012804</v>
      </c>
      <c r="B159" s="19" t="s">
        <v>83</v>
      </c>
      <c r="C159" s="20">
        <v>0</v>
      </c>
    </row>
    <row r="160" spans="1:3" s="21" customFormat="1" ht="17.100000000000001" hidden="1" customHeight="1">
      <c r="A160" s="19">
        <v>2012850</v>
      </c>
      <c r="B160" s="19" t="s">
        <v>78</v>
      </c>
      <c r="C160" s="20">
        <v>0</v>
      </c>
    </row>
    <row r="161" spans="1:3" s="21" customFormat="1" ht="17.100000000000001" hidden="1" customHeight="1">
      <c r="A161" s="19">
        <v>2012899</v>
      </c>
      <c r="B161" s="19" t="s">
        <v>159</v>
      </c>
      <c r="C161" s="20">
        <v>0</v>
      </c>
    </row>
    <row r="162" spans="1:3" s="21" customFormat="1" ht="17.100000000000001" customHeight="1">
      <c r="A162" s="19">
        <v>20129</v>
      </c>
      <c r="B162" s="22" t="s">
        <v>160</v>
      </c>
      <c r="C162" s="20">
        <f>SUM(C163:C168)</f>
        <v>945</v>
      </c>
    </row>
    <row r="163" spans="1:3" s="21" customFormat="1" ht="17.100000000000001" customHeight="1">
      <c r="A163" s="19">
        <v>2012901</v>
      </c>
      <c r="B163" s="19" t="s">
        <v>69</v>
      </c>
      <c r="C163" s="20">
        <v>504</v>
      </c>
    </row>
    <row r="164" spans="1:3" s="21" customFormat="1" ht="17.100000000000001" customHeight="1">
      <c r="A164" s="19">
        <v>2012902</v>
      </c>
      <c r="B164" s="19" t="s">
        <v>70</v>
      </c>
      <c r="C164" s="20">
        <v>335</v>
      </c>
    </row>
    <row r="165" spans="1:3" s="21" customFormat="1" ht="17.100000000000001" hidden="1" customHeight="1">
      <c r="A165" s="19">
        <v>2012903</v>
      </c>
      <c r="B165" s="19" t="s">
        <v>71</v>
      </c>
      <c r="C165" s="20">
        <v>0</v>
      </c>
    </row>
    <row r="166" spans="1:3" s="21" customFormat="1" ht="17.100000000000001" hidden="1" customHeight="1">
      <c r="A166" s="19">
        <v>2012906</v>
      </c>
      <c r="B166" s="19" t="s">
        <v>161</v>
      </c>
      <c r="C166" s="20">
        <v>0</v>
      </c>
    </row>
    <row r="167" spans="1:3" s="21" customFormat="1" ht="17.100000000000001" hidden="1" customHeight="1">
      <c r="A167" s="19">
        <v>2012950</v>
      </c>
      <c r="B167" s="19" t="s">
        <v>78</v>
      </c>
      <c r="C167" s="20">
        <v>0</v>
      </c>
    </row>
    <row r="168" spans="1:3" s="21" customFormat="1" ht="17.100000000000001" customHeight="1">
      <c r="A168" s="19">
        <v>2012999</v>
      </c>
      <c r="B168" s="19" t="s">
        <v>162</v>
      </c>
      <c r="C168" s="20">
        <v>106</v>
      </c>
    </row>
    <row r="169" spans="1:3" s="21" customFormat="1" ht="17.100000000000001" customHeight="1">
      <c r="A169" s="19">
        <v>20131</v>
      </c>
      <c r="B169" s="22" t="s">
        <v>163</v>
      </c>
      <c r="C169" s="20">
        <f>SUM(C170:C175)</f>
        <v>5572</v>
      </c>
    </row>
    <row r="170" spans="1:3" s="21" customFormat="1" ht="17.100000000000001" customHeight="1">
      <c r="A170" s="19">
        <v>2013101</v>
      </c>
      <c r="B170" s="19" t="s">
        <v>69</v>
      </c>
      <c r="C170" s="20">
        <v>3545</v>
      </c>
    </row>
    <row r="171" spans="1:3" s="21" customFormat="1" ht="17.100000000000001" customHeight="1">
      <c r="A171" s="19">
        <v>2013102</v>
      </c>
      <c r="B171" s="19" t="s">
        <v>70</v>
      </c>
      <c r="C171" s="20">
        <v>1953</v>
      </c>
    </row>
    <row r="172" spans="1:3" s="21" customFormat="1" ht="17.100000000000001" hidden="1" customHeight="1">
      <c r="A172" s="19">
        <v>2013103</v>
      </c>
      <c r="B172" s="19" t="s">
        <v>71</v>
      </c>
      <c r="C172" s="20">
        <v>0</v>
      </c>
    </row>
    <row r="173" spans="1:3" s="21" customFormat="1" ht="17.100000000000001" customHeight="1">
      <c r="A173" s="19">
        <v>2013105</v>
      </c>
      <c r="B173" s="19" t="s">
        <v>164</v>
      </c>
      <c r="C173" s="20">
        <v>74</v>
      </c>
    </row>
    <row r="174" spans="1:3" s="21" customFormat="1" ht="17.100000000000001" hidden="1" customHeight="1">
      <c r="A174" s="19">
        <v>2013150</v>
      </c>
      <c r="B174" s="19" t="s">
        <v>78</v>
      </c>
      <c r="C174" s="20">
        <v>0</v>
      </c>
    </row>
    <row r="175" spans="1:3" s="21" customFormat="1" ht="17.100000000000001" hidden="1" customHeight="1">
      <c r="A175" s="19">
        <v>2013199</v>
      </c>
      <c r="B175" s="19" t="s">
        <v>165</v>
      </c>
      <c r="C175" s="20">
        <v>0</v>
      </c>
    </row>
    <row r="176" spans="1:3" s="21" customFormat="1" ht="17.100000000000001" customHeight="1">
      <c r="A176" s="19">
        <v>20132</v>
      </c>
      <c r="B176" s="22" t="s">
        <v>166</v>
      </c>
      <c r="C176" s="20">
        <f>SUM(C177:C182)</f>
        <v>4419</v>
      </c>
    </row>
    <row r="177" spans="1:3" s="21" customFormat="1" ht="17.100000000000001" customHeight="1">
      <c r="A177" s="19">
        <v>2013201</v>
      </c>
      <c r="B177" s="19" t="s">
        <v>69</v>
      </c>
      <c r="C177" s="20">
        <v>2293</v>
      </c>
    </row>
    <row r="178" spans="1:3" s="21" customFormat="1" ht="17.100000000000001" customHeight="1">
      <c r="A178" s="19">
        <v>2013202</v>
      </c>
      <c r="B178" s="19" t="s">
        <v>70</v>
      </c>
      <c r="C178" s="20">
        <v>983</v>
      </c>
    </row>
    <row r="179" spans="1:3" s="21" customFormat="1" ht="17.100000000000001" hidden="1" customHeight="1">
      <c r="A179" s="19">
        <v>2013203</v>
      </c>
      <c r="B179" s="19" t="s">
        <v>71</v>
      </c>
      <c r="C179" s="20">
        <v>0</v>
      </c>
    </row>
    <row r="180" spans="1:3" s="21" customFormat="1" ht="17.100000000000001" hidden="1" customHeight="1">
      <c r="A180" s="19">
        <v>2013204</v>
      </c>
      <c r="B180" s="19" t="s">
        <v>167</v>
      </c>
      <c r="C180" s="20">
        <v>0</v>
      </c>
    </row>
    <row r="181" spans="1:3" s="21" customFormat="1" ht="17.100000000000001" customHeight="1">
      <c r="A181" s="19">
        <v>2013250</v>
      </c>
      <c r="B181" s="19" t="s">
        <v>78</v>
      </c>
      <c r="C181" s="20">
        <v>40</v>
      </c>
    </row>
    <row r="182" spans="1:3" s="21" customFormat="1" ht="17.100000000000001" customHeight="1">
      <c r="A182" s="19">
        <v>2013299</v>
      </c>
      <c r="B182" s="19" t="s">
        <v>168</v>
      </c>
      <c r="C182" s="20">
        <v>1103</v>
      </c>
    </row>
    <row r="183" spans="1:3" s="21" customFormat="1" ht="17.100000000000001" customHeight="1">
      <c r="A183" s="19">
        <v>20133</v>
      </c>
      <c r="B183" s="22" t="s">
        <v>169</v>
      </c>
      <c r="C183" s="20">
        <f>SUM(C184:C189)</f>
        <v>3100</v>
      </c>
    </row>
    <row r="184" spans="1:3" s="21" customFormat="1" ht="17.100000000000001" customHeight="1">
      <c r="A184" s="19">
        <v>2013301</v>
      </c>
      <c r="B184" s="19" t="s">
        <v>69</v>
      </c>
      <c r="C184" s="20">
        <v>1039</v>
      </c>
    </row>
    <row r="185" spans="1:3" s="21" customFormat="1" ht="17.100000000000001" customHeight="1">
      <c r="A185" s="19">
        <v>2013302</v>
      </c>
      <c r="B185" s="19" t="s">
        <v>70</v>
      </c>
      <c r="C185" s="20">
        <v>1753</v>
      </c>
    </row>
    <row r="186" spans="1:3" s="21" customFormat="1" ht="17.100000000000001" hidden="1" customHeight="1">
      <c r="A186" s="19">
        <v>2013303</v>
      </c>
      <c r="B186" s="19" t="s">
        <v>71</v>
      </c>
      <c r="C186" s="20">
        <v>0</v>
      </c>
    </row>
    <row r="187" spans="1:3" s="21" customFormat="1" ht="17.100000000000001" hidden="1" customHeight="1">
      <c r="A187" s="19">
        <v>2013304</v>
      </c>
      <c r="B187" s="19" t="s">
        <v>1501</v>
      </c>
      <c r="C187" s="20">
        <v>0</v>
      </c>
    </row>
    <row r="188" spans="1:3" s="21" customFormat="1" ht="17.100000000000001" hidden="1" customHeight="1">
      <c r="A188" s="19">
        <v>2013350</v>
      </c>
      <c r="B188" s="19" t="s">
        <v>78</v>
      </c>
      <c r="C188" s="20">
        <v>0</v>
      </c>
    </row>
    <row r="189" spans="1:3" s="21" customFormat="1" ht="17.100000000000001" customHeight="1">
      <c r="A189" s="19">
        <v>2013399</v>
      </c>
      <c r="B189" s="19" t="s">
        <v>170</v>
      </c>
      <c r="C189" s="20">
        <v>308</v>
      </c>
    </row>
    <row r="190" spans="1:3" s="21" customFormat="1" ht="17.100000000000001" customHeight="1">
      <c r="A190" s="19">
        <v>20134</v>
      </c>
      <c r="B190" s="22" t="s">
        <v>171</v>
      </c>
      <c r="C190" s="20">
        <f>SUM(C191:C197)</f>
        <v>612</v>
      </c>
    </row>
    <row r="191" spans="1:3" s="21" customFormat="1" ht="17.100000000000001" customHeight="1">
      <c r="A191" s="19">
        <v>2013401</v>
      </c>
      <c r="B191" s="19" t="s">
        <v>69</v>
      </c>
      <c r="C191" s="20">
        <v>473</v>
      </c>
    </row>
    <row r="192" spans="1:3" s="21" customFormat="1" ht="17.100000000000001" customHeight="1">
      <c r="A192" s="19">
        <v>2013402</v>
      </c>
      <c r="B192" s="19" t="s">
        <v>70</v>
      </c>
      <c r="C192" s="20">
        <v>103</v>
      </c>
    </row>
    <row r="193" spans="1:3" s="21" customFormat="1" ht="17.100000000000001" hidden="1" customHeight="1">
      <c r="A193" s="19">
        <v>2013403</v>
      </c>
      <c r="B193" s="19" t="s">
        <v>71</v>
      </c>
      <c r="C193" s="20">
        <v>0</v>
      </c>
    </row>
    <row r="194" spans="1:3" s="21" customFormat="1" ht="17.100000000000001" customHeight="1">
      <c r="A194" s="19">
        <v>2013404</v>
      </c>
      <c r="B194" s="19" t="s">
        <v>172</v>
      </c>
      <c r="C194" s="20">
        <v>10</v>
      </c>
    </row>
    <row r="195" spans="1:3" s="21" customFormat="1" ht="17.100000000000001" hidden="1" customHeight="1">
      <c r="A195" s="19">
        <v>2013405</v>
      </c>
      <c r="B195" s="19" t="s">
        <v>173</v>
      </c>
      <c r="C195" s="20">
        <v>0</v>
      </c>
    </row>
    <row r="196" spans="1:3" s="21" customFormat="1" ht="17.100000000000001" hidden="1" customHeight="1">
      <c r="A196" s="19">
        <v>2013450</v>
      </c>
      <c r="B196" s="19" t="s">
        <v>78</v>
      </c>
      <c r="C196" s="20">
        <v>0</v>
      </c>
    </row>
    <row r="197" spans="1:3" s="21" customFormat="1" ht="17.100000000000001" customHeight="1">
      <c r="A197" s="19">
        <v>2013499</v>
      </c>
      <c r="B197" s="19" t="s">
        <v>174</v>
      </c>
      <c r="C197" s="20">
        <v>26</v>
      </c>
    </row>
    <row r="198" spans="1:3" s="21" customFormat="1" ht="17.100000000000001" hidden="1" customHeight="1">
      <c r="A198" s="19">
        <v>20135</v>
      </c>
      <c r="B198" s="22" t="s">
        <v>175</v>
      </c>
      <c r="C198" s="20">
        <f>SUM(C199:C203)</f>
        <v>0</v>
      </c>
    </row>
    <row r="199" spans="1:3" s="21" customFormat="1" ht="17.100000000000001" hidden="1" customHeight="1">
      <c r="A199" s="19">
        <v>2013501</v>
      </c>
      <c r="B199" s="19" t="s">
        <v>69</v>
      </c>
      <c r="C199" s="20">
        <v>0</v>
      </c>
    </row>
    <row r="200" spans="1:3" s="21" customFormat="1" ht="17.100000000000001" hidden="1" customHeight="1">
      <c r="A200" s="19">
        <v>2013502</v>
      </c>
      <c r="B200" s="19" t="s">
        <v>70</v>
      </c>
      <c r="C200" s="20">
        <v>0</v>
      </c>
    </row>
    <row r="201" spans="1:3" s="21" customFormat="1" ht="17.100000000000001" hidden="1" customHeight="1">
      <c r="A201" s="19">
        <v>2013503</v>
      </c>
      <c r="B201" s="19" t="s">
        <v>71</v>
      </c>
      <c r="C201" s="20">
        <v>0</v>
      </c>
    </row>
    <row r="202" spans="1:3" s="21" customFormat="1" ht="17.100000000000001" hidden="1" customHeight="1">
      <c r="A202" s="19">
        <v>2013550</v>
      </c>
      <c r="B202" s="19" t="s">
        <v>78</v>
      </c>
      <c r="C202" s="20">
        <v>0</v>
      </c>
    </row>
    <row r="203" spans="1:3" s="21" customFormat="1" ht="17.100000000000001" hidden="1" customHeight="1">
      <c r="A203" s="19">
        <v>2013599</v>
      </c>
      <c r="B203" s="19" t="s">
        <v>176</v>
      </c>
      <c r="C203" s="20">
        <v>0</v>
      </c>
    </row>
    <row r="204" spans="1:3" s="21" customFormat="1" ht="17.100000000000001" hidden="1" customHeight="1">
      <c r="A204" s="19">
        <v>20136</v>
      </c>
      <c r="B204" s="22" t="s">
        <v>177</v>
      </c>
      <c r="C204" s="20">
        <f>SUM(C205:C209)</f>
        <v>0</v>
      </c>
    </row>
    <row r="205" spans="1:3" s="21" customFormat="1" ht="17.100000000000001" hidden="1" customHeight="1">
      <c r="A205" s="19">
        <v>2013601</v>
      </c>
      <c r="B205" s="19" t="s">
        <v>69</v>
      </c>
      <c r="C205" s="20">
        <v>0</v>
      </c>
    </row>
    <row r="206" spans="1:3" s="21" customFormat="1" ht="17.100000000000001" hidden="1" customHeight="1">
      <c r="A206" s="19">
        <v>2013602</v>
      </c>
      <c r="B206" s="19" t="s">
        <v>70</v>
      </c>
      <c r="C206" s="20"/>
    </row>
    <row r="207" spans="1:3" s="21" customFormat="1" ht="17.100000000000001" hidden="1" customHeight="1">
      <c r="A207" s="19">
        <v>2013603</v>
      </c>
      <c r="B207" s="19" t="s">
        <v>71</v>
      </c>
      <c r="C207" s="20">
        <v>0</v>
      </c>
    </row>
    <row r="208" spans="1:3" s="21" customFormat="1" ht="17.100000000000001" hidden="1" customHeight="1">
      <c r="A208" s="19">
        <v>2013650</v>
      </c>
      <c r="B208" s="19" t="s">
        <v>78</v>
      </c>
      <c r="C208" s="20">
        <v>0</v>
      </c>
    </row>
    <row r="209" spans="1:3" s="21" customFormat="1" ht="17.100000000000001" hidden="1" customHeight="1">
      <c r="A209" s="19">
        <v>2013699</v>
      </c>
      <c r="B209" s="19" t="s">
        <v>178</v>
      </c>
      <c r="C209" s="20">
        <v>0</v>
      </c>
    </row>
    <row r="210" spans="1:3" s="21" customFormat="1" ht="17.100000000000001" customHeight="1">
      <c r="A210" s="19">
        <v>20137</v>
      </c>
      <c r="B210" s="22" t="s">
        <v>179</v>
      </c>
      <c r="C210" s="20">
        <f>SUM(C211:C216)</f>
        <v>527</v>
      </c>
    </row>
    <row r="211" spans="1:3" s="21" customFormat="1" ht="17.100000000000001" customHeight="1">
      <c r="A211" s="19">
        <v>2013701</v>
      </c>
      <c r="B211" s="19" t="s">
        <v>69</v>
      </c>
      <c r="C211" s="20">
        <v>266</v>
      </c>
    </row>
    <row r="212" spans="1:3" s="21" customFormat="1" ht="17.100000000000001" hidden="1" customHeight="1">
      <c r="A212" s="19">
        <v>2013702</v>
      </c>
      <c r="B212" s="19" t="s">
        <v>70</v>
      </c>
      <c r="C212" s="20">
        <v>0</v>
      </c>
    </row>
    <row r="213" spans="1:3" s="21" customFormat="1" ht="17.100000000000001" hidden="1" customHeight="1">
      <c r="A213" s="19">
        <v>2013703</v>
      </c>
      <c r="B213" s="19" t="s">
        <v>71</v>
      </c>
      <c r="C213" s="20">
        <v>0</v>
      </c>
    </row>
    <row r="214" spans="1:3" s="21" customFormat="1" ht="17.100000000000001" hidden="1" customHeight="1">
      <c r="A214" s="19">
        <v>2013704</v>
      </c>
      <c r="B214" s="19" t="s">
        <v>1502</v>
      </c>
      <c r="C214" s="20">
        <v>0</v>
      </c>
    </row>
    <row r="215" spans="1:3" s="21" customFormat="1" ht="17.100000000000001" hidden="1" customHeight="1">
      <c r="A215" s="19">
        <v>2013750</v>
      </c>
      <c r="B215" s="19" t="s">
        <v>78</v>
      </c>
      <c r="C215" s="20">
        <v>0</v>
      </c>
    </row>
    <row r="216" spans="1:3" s="21" customFormat="1" ht="17.100000000000001" customHeight="1">
      <c r="A216" s="19">
        <v>2013799</v>
      </c>
      <c r="B216" s="19" t="s">
        <v>180</v>
      </c>
      <c r="C216" s="20">
        <v>261</v>
      </c>
    </row>
    <row r="217" spans="1:3" s="21" customFormat="1" ht="17.100000000000001" customHeight="1">
      <c r="A217" s="19">
        <v>20138</v>
      </c>
      <c r="B217" s="22" t="s">
        <v>181</v>
      </c>
      <c r="C217" s="20">
        <f>SUM(C218:C231)</f>
        <v>9405</v>
      </c>
    </row>
    <row r="218" spans="1:3" s="21" customFormat="1" ht="17.100000000000001" customHeight="1">
      <c r="A218" s="19">
        <v>2013801</v>
      </c>
      <c r="B218" s="19" t="s">
        <v>69</v>
      </c>
      <c r="C218" s="20">
        <v>7413</v>
      </c>
    </row>
    <row r="219" spans="1:3" s="21" customFormat="1" ht="17.100000000000001" hidden="1" customHeight="1">
      <c r="A219" s="19">
        <v>2013802</v>
      </c>
      <c r="B219" s="19" t="s">
        <v>70</v>
      </c>
      <c r="C219" s="20">
        <v>0</v>
      </c>
    </row>
    <row r="220" spans="1:3" s="21" customFormat="1" ht="17.100000000000001" hidden="1" customHeight="1">
      <c r="A220" s="19">
        <v>2013803</v>
      </c>
      <c r="B220" s="19" t="s">
        <v>71</v>
      </c>
      <c r="C220" s="20">
        <v>0</v>
      </c>
    </row>
    <row r="221" spans="1:3" s="21" customFormat="1" ht="17.100000000000001" customHeight="1">
      <c r="A221" s="19">
        <v>2013804</v>
      </c>
      <c r="B221" s="19" t="s">
        <v>1503</v>
      </c>
      <c r="C221" s="20">
        <v>669</v>
      </c>
    </row>
    <row r="222" spans="1:3" s="21" customFormat="1" ht="17.100000000000001" customHeight="1">
      <c r="A222" s="19">
        <v>2013805</v>
      </c>
      <c r="B222" s="19" t="s">
        <v>1504</v>
      </c>
      <c r="C222" s="20">
        <v>196</v>
      </c>
    </row>
    <row r="223" spans="1:3" s="21" customFormat="1" ht="17.100000000000001" hidden="1" customHeight="1">
      <c r="A223" s="19">
        <v>2013808</v>
      </c>
      <c r="B223" s="19" t="s">
        <v>110</v>
      </c>
      <c r="C223" s="20">
        <v>0</v>
      </c>
    </row>
    <row r="224" spans="1:3" s="21" customFormat="1" ht="17.100000000000001" hidden="1" customHeight="1">
      <c r="A224" s="19">
        <v>2013810</v>
      </c>
      <c r="B224" s="19" t="s">
        <v>1505</v>
      </c>
      <c r="C224" s="20"/>
    </row>
    <row r="225" spans="1:3" s="21" customFormat="1" ht="17.100000000000001" hidden="1" customHeight="1">
      <c r="A225" s="19">
        <v>2013812</v>
      </c>
      <c r="B225" s="19" t="s">
        <v>182</v>
      </c>
      <c r="C225" s="20">
        <v>0</v>
      </c>
    </row>
    <row r="226" spans="1:3" s="21" customFormat="1" ht="17.100000000000001" hidden="1" customHeight="1">
      <c r="A226" s="19">
        <v>2013813</v>
      </c>
      <c r="B226" s="19" t="s">
        <v>183</v>
      </c>
      <c r="C226" s="20">
        <v>0</v>
      </c>
    </row>
    <row r="227" spans="1:3" s="21" customFormat="1" ht="17.100000000000001" hidden="1" customHeight="1">
      <c r="A227" s="19">
        <v>2013814</v>
      </c>
      <c r="B227" s="19" t="s">
        <v>184</v>
      </c>
      <c r="C227" s="20">
        <v>0</v>
      </c>
    </row>
    <row r="228" spans="1:3" s="21" customFormat="1" ht="17.100000000000001" hidden="1" customHeight="1">
      <c r="A228" s="19">
        <v>2013815</v>
      </c>
      <c r="B228" s="19" t="s">
        <v>1506</v>
      </c>
      <c r="C228" s="20">
        <v>0</v>
      </c>
    </row>
    <row r="229" spans="1:3" s="21" customFormat="1" ht="17.100000000000001" customHeight="1">
      <c r="A229" s="19">
        <v>2013816</v>
      </c>
      <c r="B229" s="19" t="s">
        <v>1507</v>
      </c>
      <c r="C229" s="20">
        <v>958</v>
      </c>
    </row>
    <row r="230" spans="1:3" s="21" customFormat="1" ht="17.100000000000001" hidden="1" customHeight="1">
      <c r="A230" s="19">
        <v>2013850</v>
      </c>
      <c r="B230" s="19" t="s">
        <v>78</v>
      </c>
      <c r="C230" s="20">
        <v>0</v>
      </c>
    </row>
    <row r="231" spans="1:3" s="21" customFormat="1" ht="17.100000000000001" customHeight="1">
      <c r="A231" s="19">
        <v>2013899</v>
      </c>
      <c r="B231" s="19" t="s">
        <v>185</v>
      </c>
      <c r="C231" s="20">
        <v>169</v>
      </c>
    </row>
    <row r="232" spans="1:3" s="21" customFormat="1" ht="17.100000000000001" customHeight="1">
      <c r="A232" s="19">
        <v>20199</v>
      </c>
      <c r="B232" s="22" t="s">
        <v>186</v>
      </c>
      <c r="C232" s="20">
        <f>SUM(C233:C234)</f>
        <v>164200</v>
      </c>
    </row>
    <row r="233" spans="1:3" s="21" customFormat="1" ht="17.100000000000001" hidden="1" customHeight="1">
      <c r="A233" s="19">
        <v>2019901</v>
      </c>
      <c r="B233" s="19" t="s">
        <v>187</v>
      </c>
      <c r="C233" s="20">
        <v>0</v>
      </c>
    </row>
    <row r="234" spans="1:3" s="21" customFormat="1" ht="17.100000000000001" customHeight="1">
      <c r="A234" s="19">
        <v>2019999</v>
      </c>
      <c r="B234" s="19" t="s">
        <v>188</v>
      </c>
      <c r="C234" s="20">
        <v>164200</v>
      </c>
    </row>
    <row r="235" spans="1:3" s="21" customFormat="1" ht="17.100000000000001" hidden="1" customHeight="1">
      <c r="A235" s="19">
        <v>202</v>
      </c>
      <c r="B235" s="22" t="s">
        <v>189</v>
      </c>
      <c r="C235" s="20">
        <f>SUM(C236,C243,C246,C249,C255,C260,C262,C267,C273)</f>
        <v>0</v>
      </c>
    </row>
    <row r="236" spans="1:3" s="21" customFormat="1" ht="17.100000000000001" hidden="1" customHeight="1">
      <c r="A236" s="19">
        <v>20201</v>
      </c>
      <c r="B236" s="22" t="s">
        <v>190</v>
      </c>
      <c r="C236" s="20">
        <f>SUM(C237:C242)</f>
        <v>0</v>
      </c>
    </row>
    <row r="237" spans="1:3" s="21" customFormat="1" ht="17.100000000000001" hidden="1" customHeight="1">
      <c r="A237" s="19">
        <v>2020101</v>
      </c>
      <c r="B237" s="19" t="s">
        <v>69</v>
      </c>
      <c r="C237" s="20">
        <v>0</v>
      </c>
    </row>
    <row r="238" spans="1:3" s="21" customFormat="1" ht="17.100000000000001" hidden="1" customHeight="1">
      <c r="A238" s="19">
        <v>2020102</v>
      </c>
      <c r="B238" s="19" t="s">
        <v>70</v>
      </c>
      <c r="C238" s="20">
        <v>0</v>
      </c>
    </row>
    <row r="239" spans="1:3" s="21" customFormat="1" ht="17.100000000000001" hidden="1" customHeight="1">
      <c r="A239" s="19">
        <v>2020103</v>
      </c>
      <c r="B239" s="19" t="s">
        <v>71</v>
      </c>
      <c r="C239" s="20">
        <v>0</v>
      </c>
    </row>
    <row r="240" spans="1:3" s="21" customFormat="1" ht="17.100000000000001" hidden="1" customHeight="1">
      <c r="A240" s="19">
        <v>2020104</v>
      </c>
      <c r="B240" s="19" t="s">
        <v>164</v>
      </c>
      <c r="C240" s="20">
        <v>0</v>
      </c>
    </row>
    <row r="241" spans="1:3" s="21" customFormat="1" ht="17.100000000000001" hidden="1" customHeight="1">
      <c r="A241" s="19">
        <v>2020150</v>
      </c>
      <c r="B241" s="19" t="s">
        <v>78</v>
      </c>
      <c r="C241" s="20">
        <v>0</v>
      </c>
    </row>
    <row r="242" spans="1:3" s="21" customFormat="1" ht="17.100000000000001" hidden="1" customHeight="1">
      <c r="A242" s="19">
        <v>2020199</v>
      </c>
      <c r="B242" s="19" t="s">
        <v>191</v>
      </c>
      <c r="C242" s="20">
        <v>0</v>
      </c>
    </row>
    <row r="243" spans="1:3" s="21" customFormat="1" ht="17.100000000000001" hidden="1" customHeight="1">
      <c r="A243" s="19">
        <v>20202</v>
      </c>
      <c r="B243" s="22" t="s">
        <v>192</v>
      </c>
      <c r="C243" s="20">
        <f>SUM(C244:C245)</f>
        <v>0</v>
      </c>
    </row>
    <row r="244" spans="1:3" s="21" customFormat="1" ht="17.100000000000001" hidden="1" customHeight="1">
      <c r="A244" s="19">
        <v>2020201</v>
      </c>
      <c r="B244" s="19" t="s">
        <v>193</v>
      </c>
      <c r="C244" s="20">
        <v>0</v>
      </c>
    </row>
    <row r="245" spans="1:3" s="21" customFormat="1" ht="17.100000000000001" hidden="1" customHeight="1">
      <c r="A245" s="19">
        <v>2020202</v>
      </c>
      <c r="B245" s="19" t="s">
        <v>194</v>
      </c>
      <c r="C245" s="20">
        <v>0</v>
      </c>
    </row>
    <row r="246" spans="1:3" s="21" customFormat="1" ht="17.100000000000001" hidden="1" customHeight="1">
      <c r="A246" s="19">
        <v>20203</v>
      </c>
      <c r="B246" s="22" t="s">
        <v>195</v>
      </c>
      <c r="C246" s="20">
        <f>SUM(C247:C248)</f>
        <v>0</v>
      </c>
    </row>
    <row r="247" spans="1:3" s="21" customFormat="1" ht="17.100000000000001" hidden="1" customHeight="1">
      <c r="A247" s="19">
        <v>2020304</v>
      </c>
      <c r="B247" s="19" t="s">
        <v>196</v>
      </c>
      <c r="C247" s="20">
        <v>0</v>
      </c>
    </row>
    <row r="248" spans="1:3" s="21" customFormat="1" ht="17.100000000000001" hidden="1" customHeight="1">
      <c r="A248" s="19">
        <v>2020306</v>
      </c>
      <c r="B248" s="19" t="s">
        <v>197</v>
      </c>
      <c r="C248" s="20">
        <v>0</v>
      </c>
    </row>
    <row r="249" spans="1:3" s="21" customFormat="1" ht="17.100000000000001" hidden="1" customHeight="1">
      <c r="A249" s="19">
        <v>20204</v>
      </c>
      <c r="B249" s="22" t="s">
        <v>198</v>
      </c>
      <c r="C249" s="20">
        <f>SUM(C250:C254)</f>
        <v>0</v>
      </c>
    </row>
    <row r="250" spans="1:3" s="21" customFormat="1" ht="17.100000000000001" hidden="1" customHeight="1">
      <c r="A250" s="19">
        <v>2020401</v>
      </c>
      <c r="B250" s="19" t="s">
        <v>199</v>
      </c>
      <c r="C250" s="20">
        <v>0</v>
      </c>
    </row>
    <row r="251" spans="1:3" s="21" customFormat="1" ht="17.100000000000001" hidden="1" customHeight="1">
      <c r="A251" s="19">
        <v>2020402</v>
      </c>
      <c r="B251" s="19" t="s">
        <v>200</v>
      </c>
      <c r="C251" s="20">
        <v>0</v>
      </c>
    </row>
    <row r="252" spans="1:3" s="21" customFormat="1" ht="17.100000000000001" hidden="1" customHeight="1">
      <c r="A252" s="19">
        <v>2020403</v>
      </c>
      <c r="B252" s="19" t="s">
        <v>201</v>
      </c>
      <c r="C252" s="20">
        <v>0</v>
      </c>
    </row>
    <row r="253" spans="1:3" s="21" customFormat="1" ht="17.100000000000001" hidden="1" customHeight="1">
      <c r="A253" s="19">
        <v>2020404</v>
      </c>
      <c r="B253" s="19" t="s">
        <v>202</v>
      </c>
      <c r="C253" s="20">
        <v>0</v>
      </c>
    </row>
    <row r="254" spans="1:3" s="21" customFormat="1" ht="17.100000000000001" hidden="1" customHeight="1">
      <c r="A254" s="19">
        <v>2020499</v>
      </c>
      <c r="B254" s="19" t="s">
        <v>203</v>
      </c>
      <c r="C254" s="20">
        <v>0</v>
      </c>
    </row>
    <row r="255" spans="1:3" s="21" customFormat="1" ht="17.100000000000001" hidden="1" customHeight="1">
      <c r="A255" s="19">
        <v>20205</v>
      </c>
      <c r="B255" s="22" t="s">
        <v>204</v>
      </c>
      <c r="C255" s="20">
        <f>SUM(C256:C259)</f>
        <v>0</v>
      </c>
    </row>
    <row r="256" spans="1:3" s="21" customFormat="1" ht="17.100000000000001" hidden="1" customHeight="1">
      <c r="A256" s="19">
        <v>2020503</v>
      </c>
      <c r="B256" s="19" t="s">
        <v>205</v>
      </c>
      <c r="C256" s="20">
        <v>0</v>
      </c>
    </row>
    <row r="257" spans="1:3" s="21" customFormat="1" ht="17.100000000000001" hidden="1" customHeight="1">
      <c r="A257" s="19">
        <v>2020504</v>
      </c>
      <c r="B257" s="19" t="s">
        <v>206</v>
      </c>
      <c r="C257" s="20">
        <v>0</v>
      </c>
    </row>
    <row r="258" spans="1:3" s="21" customFormat="1" ht="17.100000000000001" hidden="1" customHeight="1">
      <c r="A258" s="19">
        <v>2020505</v>
      </c>
      <c r="B258" s="19" t="s">
        <v>1508</v>
      </c>
      <c r="C258" s="20">
        <v>0</v>
      </c>
    </row>
    <row r="259" spans="1:3" s="21" customFormat="1" ht="17.100000000000001" hidden="1" customHeight="1">
      <c r="A259" s="19">
        <v>2020599</v>
      </c>
      <c r="B259" s="19" t="s">
        <v>207</v>
      </c>
      <c r="C259" s="20">
        <v>0</v>
      </c>
    </row>
    <row r="260" spans="1:3" s="21" customFormat="1" ht="17.100000000000001" hidden="1" customHeight="1">
      <c r="A260" s="19">
        <v>20206</v>
      </c>
      <c r="B260" s="22" t="s">
        <v>208</v>
      </c>
      <c r="C260" s="20">
        <f>C261</f>
        <v>0</v>
      </c>
    </row>
    <row r="261" spans="1:3" s="21" customFormat="1" ht="17.100000000000001" hidden="1" customHeight="1">
      <c r="A261" s="19">
        <v>2020601</v>
      </c>
      <c r="B261" s="19" t="s">
        <v>209</v>
      </c>
      <c r="C261" s="20">
        <v>0</v>
      </c>
    </row>
    <row r="262" spans="1:3" s="21" customFormat="1" ht="17.100000000000001" hidden="1" customHeight="1">
      <c r="A262" s="19">
        <v>20207</v>
      </c>
      <c r="B262" s="22" t="s">
        <v>210</v>
      </c>
      <c r="C262" s="20">
        <f>SUM(C263:C266)</f>
        <v>0</v>
      </c>
    </row>
    <row r="263" spans="1:3" s="21" customFormat="1" ht="17.100000000000001" hidden="1" customHeight="1">
      <c r="A263" s="19">
        <v>2020701</v>
      </c>
      <c r="B263" s="19" t="s">
        <v>211</v>
      </c>
      <c r="C263" s="20">
        <v>0</v>
      </c>
    </row>
    <row r="264" spans="1:3" s="21" customFormat="1" ht="17.100000000000001" hidden="1" customHeight="1">
      <c r="A264" s="19">
        <v>2020702</v>
      </c>
      <c r="B264" s="19" t="s">
        <v>212</v>
      </c>
      <c r="C264" s="20">
        <v>0</v>
      </c>
    </row>
    <row r="265" spans="1:3" s="21" customFormat="1" ht="17.100000000000001" hidden="1" customHeight="1">
      <c r="A265" s="19">
        <v>2020703</v>
      </c>
      <c r="B265" s="19" t="s">
        <v>213</v>
      </c>
      <c r="C265" s="20">
        <v>0</v>
      </c>
    </row>
    <row r="266" spans="1:3" s="21" customFormat="1" ht="17.100000000000001" hidden="1" customHeight="1">
      <c r="A266" s="19">
        <v>2020799</v>
      </c>
      <c r="B266" s="19" t="s">
        <v>214</v>
      </c>
      <c r="C266" s="20">
        <v>0</v>
      </c>
    </row>
    <row r="267" spans="1:3" s="21" customFormat="1" ht="17.100000000000001" hidden="1" customHeight="1">
      <c r="A267" s="19">
        <v>20208</v>
      </c>
      <c r="B267" s="22" t="s">
        <v>215</v>
      </c>
      <c r="C267" s="20">
        <f>SUM(C268:C272)</f>
        <v>0</v>
      </c>
    </row>
    <row r="268" spans="1:3" s="21" customFormat="1" ht="17.100000000000001" hidden="1" customHeight="1">
      <c r="A268" s="19">
        <v>2020801</v>
      </c>
      <c r="B268" s="19" t="s">
        <v>69</v>
      </c>
      <c r="C268" s="20">
        <v>0</v>
      </c>
    </row>
    <row r="269" spans="1:3" s="21" customFormat="1" ht="17.100000000000001" hidden="1" customHeight="1">
      <c r="A269" s="19">
        <v>2020802</v>
      </c>
      <c r="B269" s="19" t="s">
        <v>70</v>
      </c>
      <c r="C269" s="20">
        <v>0</v>
      </c>
    </row>
    <row r="270" spans="1:3" s="21" customFormat="1" ht="17.100000000000001" hidden="1" customHeight="1">
      <c r="A270" s="19">
        <v>2020803</v>
      </c>
      <c r="B270" s="19" t="s">
        <v>71</v>
      </c>
      <c r="C270" s="20">
        <v>0</v>
      </c>
    </row>
    <row r="271" spans="1:3" s="21" customFormat="1" ht="17.100000000000001" hidden="1" customHeight="1">
      <c r="A271" s="19">
        <v>2020850</v>
      </c>
      <c r="B271" s="19" t="s">
        <v>78</v>
      </c>
      <c r="C271" s="20">
        <v>0</v>
      </c>
    </row>
    <row r="272" spans="1:3" s="21" customFormat="1" ht="17.100000000000001" hidden="1" customHeight="1">
      <c r="A272" s="19">
        <v>2020899</v>
      </c>
      <c r="B272" s="19" t="s">
        <v>216</v>
      </c>
      <c r="C272" s="20">
        <v>0</v>
      </c>
    </row>
    <row r="273" spans="1:3" s="21" customFormat="1" ht="17.100000000000001" hidden="1" customHeight="1">
      <c r="A273" s="19">
        <v>20299</v>
      </c>
      <c r="B273" s="22" t="s">
        <v>217</v>
      </c>
      <c r="C273" s="20">
        <f>C274</f>
        <v>0</v>
      </c>
    </row>
    <row r="274" spans="1:3" s="21" customFormat="1" ht="17.100000000000001" hidden="1" customHeight="1">
      <c r="A274" s="19">
        <v>2029999</v>
      </c>
      <c r="B274" s="19" t="s">
        <v>218</v>
      </c>
      <c r="C274" s="20">
        <v>0</v>
      </c>
    </row>
    <row r="275" spans="1:3" s="21" customFormat="1" ht="17.100000000000001" customHeight="1">
      <c r="A275" s="19">
        <v>203</v>
      </c>
      <c r="B275" s="22" t="s">
        <v>219</v>
      </c>
      <c r="C275" s="20">
        <f>SUM(C276,C278,C280,C282,C292)</f>
        <v>422</v>
      </c>
    </row>
    <row r="276" spans="1:3" s="21" customFormat="1" ht="17.100000000000001" hidden="1" customHeight="1">
      <c r="A276" s="19">
        <v>20301</v>
      </c>
      <c r="B276" s="22" t="s">
        <v>220</v>
      </c>
      <c r="C276" s="20">
        <f>C277</f>
        <v>0</v>
      </c>
    </row>
    <row r="277" spans="1:3" s="21" customFormat="1" ht="17.100000000000001" hidden="1" customHeight="1">
      <c r="A277" s="19">
        <v>2030101</v>
      </c>
      <c r="B277" s="19" t="s">
        <v>221</v>
      </c>
      <c r="C277" s="20">
        <v>0</v>
      </c>
    </row>
    <row r="278" spans="1:3" s="21" customFormat="1" ht="17.100000000000001" hidden="1" customHeight="1">
      <c r="A278" s="19">
        <v>20304</v>
      </c>
      <c r="B278" s="22" t="s">
        <v>222</v>
      </c>
      <c r="C278" s="20">
        <f>C279</f>
        <v>0</v>
      </c>
    </row>
    <row r="279" spans="1:3" s="21" customFormat="1" ht="17.100000000000001" hidden="1" customHeight="1">
      <c r="A279" s="19">
        <v>2030401</v>
      </c>
      <c r="B279" s="19" t="s">
        <v>223</v>
      </c>
      <c r="C279" s="20">
        <v>0</v>
      </c>
    </row>
    <row r="280" spans="1:3" s="21" customFormat="1" ht="17.100000000000001" hidden="1" customHeight="1">
      <c r="A280" s="19">
        <v>20305</v>
      </c>
      <c r="B280" s="22" t="s">
        <v>224</v>
      </c>
      <c r="C280" s="20">
        <f>C281</f>
        <v>0</v>
      </c>
    </row>
    <row r="281" spans="1:3" s="21" customFormat="1" ht="17.100000000000001" hidden="1" customHeight="1">
      <c r="A281" s="19">
        <v>2030501</v>
      </c>
      <c r="B281" s="19" t="s">
        <v>225</v>
      </c>
      <c r="C281" s="20">
        <v>0</v>
      </c>
    </row>
    <row r="282" spans="1:3" s="21" customFormat="1" ht="17.100000000000001" customHeight="1">
      <c r="A282" s="19">
        <v>20306</v>
      </c>
      <c r="B282" s="22" t="s">
        <v>226</v>
      </c>
      <c r="C282" s="20">
        <f>SUM(C283:C291)</f>
        <v>152</v>
      </c>
    </row>
    <row r="283" spans="1:3" s="21" customFormat="1" ht="17.100000000000001" customHeight="1">
      <c r="A283" s="19">
        <v>2030601</v>
      </c>
      <c r="B283" s="19" t="s">
        <v>227</v>
      </c>
      <c r="C283" s="20">
        <v>141</v>
      </c>
    </row>
    <row r="284" spans="1:3" s="21" customFormat="1" ht="17.100000000000001" hidden="1" customHeight="1">
      <c r="A284" s="19">
        <v>2030602</v>
      </c>
      <c r="B284" s="19" t="s">
        <v>228</v>
      </c>
      <c r="C284" s="20">
        <v>0</v>
      </c>
    </row>
    <row r="285" spans="1:3" s="21" customFormat="1" ht="17.100000000000001" customHeight="1">
      <c r="A285" s="19">
        <v>2030603</v>
      </c>
      <c r="B285" s="19" t="s">
        <v>229</v>
      </c>
      <c r="C285" s="20">
        <v>1</v>
      </c>
    </row>
    <row r="286" spans="1:3" s="21" customFormat="1" ht="17.100000000000001" hidden="1" customHeight="1">
      <c r="A286" s="19">
        <v>2030604</v>
      </c>
      <c r="B286" s="19" t="s">
        <v>230</v>
      </c>
      <c r="C286" s="20">
        <v>0</v>
      </c>
    </row>
    <row r="287" spans="1:3" s="21" customFormat="1" ht="17.100000000000001" customHeight="1">
      <c r="A287" s="19">
        <v>2030605</v>
      </c>
      <c r="B287" s="19" t="s">
        <v>231</v>
      </c>
      <c r="C287" s="20">
        <v>10</v>
      </c>
    </row>
    <row r="288" spans="1:3" s="21" customFormat="1" ht="17.100000000000001" hidden="1" customHeight="1">
      <c r="A288" s="19">
        <v>2030606</v>
      </c>
      <c r="B288" s="19" t="s">
        <v>232</v>
      </c>
      <c r="C288" s="20">
        <v>0</v>
      </c>
    </row>
    <row r="289" spans="1:3" s="21" customFormat="1" ht="17.100000000000001" hidden="1" customHeight="1">
      <c r="A289" s="19">
        <v>2030607</v>
      </c>
      <c r="B289" s="19" t="s">
        <v>233</v>
      </c>
      <c r="C289" s="20">
        <v>0</v>
      </c>
    </row>
    <row r="290" spans="1:3" s="21" customFormat="1" ht="17.100000000000001" hidden="1" customHeight="1">
      <c r="A290" s="19">
        <v>2030608</v>
      </c>
      <c r="B290" s="19" t="s">
        <v>234</v>
      </c>
      <c r="C290" s="20">
        <v>0</v>
      </c>
    </row>
    <row r="291" spans="1:3" s="21" customFormat="1" ht="17.100000000000001" hidden="1" customHeight="1">
      <c r="A291" s="19">
        <v>2030699</v>
      </c>
      <c r="B291" s="19" t="s">
        <v>235</v>
      </c>
      <c r="C291" s="20">
        <v>0</v>
      </c>
    </row>
    <row r="292" spans="1:3" s="21" customFormat="1" ht="17.100000000000001" customHeight="1">
      <c r="A292" s="19">
        <v>20399</v>
      </c>
      <c r="B292" s="22" t="s">
        <v>236</v>
      </c>
      <c r="C292" s="20">
        <f>C293</f>
        <v>270</v>
      </c>
    </row>
    <row r="293" spans="1:3" s="21" customFormat="1" ht="17.100000000000001" customHeight="1">
      <c r="A293" s="19">
        <v>2039999</v>
      </c>
      <c r="B293" s="19" t="s">
        <v>237</v>
      </c>
      <c r="C293" s="20">
        <v>270</v>
      </c>
    </row>
    <row r="294" spans="1:3" s="21" customFormat="1" ht="17.100000000000001" customHeight="1">
      <c r="A294" s="19">
        <v>204</v>
      </c>
      <c r="B294" s="22" t="s">
        <v>238</v>
      </c>
      <c r="C294" s="20">
        <f>SUM(C295,C298,C309,C316,C324,C333,C347,C357,C367,C375,C381)</f>
        <v>19365</v>
      </c>
    </row>
    <row r="295" spans="1:3" s="21" customFormat="1" ht="17.100000000000001" customHeight="1">
      <c r="A295" s="19">
        <v>20401</v>
      </c>
      <c r="B295" s="22" t="s">
        <v>239</v>
      </c>
      <c r="C295" s="20">
        <f>SUM(C296:C297)</f>
        <v>13</v>
      </c>
    </row>
    <row r="296" spans="1:3" s="21" customFormat="1" ht="17.100000000000001" hidden="1" customHeight="1">
      <c r="A296" s="19">
        <v>2040101</v>
      </c>
      <c r="B296" s="19" t="s">
        <v>240</v>
      </c>
      <c r="C296" s="20">
        <v>0</v>
      </c>
    </row>
    <row r="297" spans="1:3" s="21" customFormat="1" ht="17.100000000000001" customHeight="1">
      <c r="A297" s="19">
        <v>2040199</v>
      </c>
      <c r="B297" s="19" t="s">
        <v>241</v>
      </c>
      <c r="C297" s="20">
        <v>13</v>
      </c>
    </row>
    <row r="298" spans="1:3" s="21" customFormat="1" ht="17.100000000000001" customHeight="1">
      <c r="A298" s="19">
        <v>20402</v>
      </c>
      <c r="B298" s="22" t="s">
        <v>242</v>
      </c>
      <c r="C298" s="20">
        <f>SUM(C299:C308)</f>
        <v>13498</v>
      </c>
    </row>
    <row r="299" spans="1:3" s="21" customFormat="1" ht="17.100000000000001" hidden="1" customHeight="1">
      <c r="A299" s="19">
        <v>2040201</v>
      </c>
      <c r="B299" s="19" t="s">
        <v>69</v>
      </c>
      <c r="C299" s="20">
        <v>0</v>
      </c>
    </row>
    <row r="300" spans="1:3" s="21" customFormat="1" ht="17.100000000000001" customHeight="1">
      <c r="A300" s="19">
        <v>2040202</v>
      </c>
      <c r="B300" s="19" t="s">
        <v>70</v>
      </c>
      <c r="C300" s="20">
        <v>6046</v>
      </c>
    </row>
    <row r="301" spans="1:3" s="21" customFormat="1" ht="17.100000000000001" hidden="1" customHeight="1">
      <c r="A301" s="19">
        <v>2040203</v>
      </c>
      <c r="B301" s="19" t="s">
        <v>71</v>
      </c>
      <c r="C301" s="20">
        <v>0</v>
      </c>
    </row>
    <row r="302" spans="1:3" s="21" customFormat="1" ht="17.100000000000001" customHeight="1">
      <c r="A302" s="19">
        <v>2040219</v>
      </c>
      <c r="B302" s="19" t="s">
        <v>110</v>
      </c>
      <c r="C302" s="20">
        <v>520</v>
      </c>
    </row>
    <row r="303" spans="1:3" s="21" customFormat="1" ht="17.100000000000001" customHeight="1">
      <c r="A303" s="19">
        <v>2040220</v>
      </c>
      <c r="B303" s="19" t="s">
        <v>243</v>
      </c>
      <c r="C303" s="20">
        <v>60</v>
      </c>
    </row>
    <row r="304" spans="1:3" s="21" customFormat="1" ht="17.100000000000001" customHeight="1">
      <c r="A304" s="19">
        <v>2040221</v>
      </c>
      <c r="B304" s="19" t="s">
        <v>244</v>
      </c>
      <c r="C304" s="20">
        <v>6866</v>
      </c>
    </row>
    <row r="305" spans="1:3" s="21" customFormat="1" ht="17.100000000000001" hidden="1" customHeight="1">
      <c r="A305" s="19">
        <v>2040222</v>
      </c>
      <c r="B305" s="19" t="s">
        <v>1509</v>
      </c>
      <c r="C305" s="20">
        <v>0</v>
      </c>
    </row>
    <row r="306" spans="1:3" s="21" customFormat="1" ht="17.100000000000001" hidden="1" customHeight="1">
      <c r="A306" s="19">
        <v>2040223</v>
      </c>
      <c r="B306" s="19" t="s">
        <v>1510</v>
      </c>
      <c r="C306" s="20">
        <v>0</v>
      </c>
    </row>
    <row r="307" spans="1:3" s="21" customFormat="1" ht="17.100000000000001" hidden="1" customHeight="1">
      <c r="A307" s="19">
        <v>2040250</v>
      </c>
      <c r="B307" s="19" t="s">
        <v>78</v>
      </c>
      <c r="C307" s="20">
        <v>0</v>
      </c>
    </row>
    <row r="308" spans="1:3" s="21" customFormat="1" ht="17.100000000000001" customHeight="1">
      <c r="A308" s="19">
        <v>2040299</v>
      </c>
      <c r="B308" s="19" t="s">
        <v>245</v>
      </c>
      <c r="C308" s="20">
        <v>6</v>
      </c>
    </row>
    <row r="309" spans="1:3" s="21" customFormat="1" ht="17.100000000000001" hidden="1" customHeight="1">
      <c r="A309" s="19">
        <v>20403</v>
      </c>
      <c r="B309" s="22" t="s">
        <v>246</v>
      </c>
      <c r="C309" s="20">
        <f>SUM(C310:C315)</f>
        <v>0</v>
      </c>
    </row>
    <row r="310" spans="1:3" s="21" customFormat="1" ht="17.100000000000001" hidden="1" customHeight="1">
      <c r="A310" s="19">
        <v>2040301</v>
      </c>
      <c r="B310" s="19" t="s">
        <v>69</v>
      </c>
      <c r="C310" s="20">
        <v>0</v>
      </c>
    </row>
    <row r="311" spans="1:3" s="21" customFormat="1" ht="17.100000000000001" hidden="1" customHeight="1">
      <c r="A311" s="19">
        <v>2040302</v>
      </c>
      <c r="B311" s="19" t="s">
        <v>70</v>
      </c>
      <c r="C311" s="20">
        <v>0</v>
      </c>
    </row>
    <row r="312" spans="1:3" s="21" customFormat="1" ht="17.100000000000001" hidden="1" customHeight="1">
      <c r="A312" s="19">
        <v>2040303</v>
      </c>
      <c r="B312" s="19" t="s">
        <v>71</v>
      </c>
      <c r="C312" s="20">
        <v>0</v>
      </c>
    </row>
    <row r="313" spans="1:3" s="21" customFormat="1" ht="17.100000000000001" hidden="1" customHeight="1">
      <c r="A313" s="19">
        <v>2040304</v>
      </c>
      <c r="B313" s="19" t="s">
        <v>247</v>
      </c>
      <c r="C313" s="20">
        <v>0</v>
      </c>
    </row>
    <row r="314" spans="1:3" s="21" customFormat="1" ht="17.100000000000001" hidden="1" customHeight="1">
      <c r="A314" s="19">
        <v>2040350</v>
      </c>
      <c r="B314" s="19" t="s">
        <v>78</v>
      </c>
      <c r="C314" s="20">
        <v>0</v>
      </c>
    </row>
    <row r="315" spans="1:3" s="21" customFormat="1" ht="17.100000000000001" hidden="1" customHeight="1">
      <c r="A315" s="19">
        <v>2040399</v>
      </c>
      <c r="B315" s="19" t="s">
        <v>248</v>
      </c>
      <c r="C315" s="20">
        <v>0</v>
      </c>
    </row>
    <row r="316" spans="1:3" s="21" customFormat="1" ht="17.100000000000001" customHeight="1">
      <c r="A316" s="19">
        <v>20404</v>
      </c>
      <c r="B316" s="22" t="s">
        <v>249</v>
      </c>
      <c r="C316" s="20">
        <f>SUM(C317:C323)</f>
        <v>1171</v>
      </c>
    </row>
    <row r="317" spans="1:3" s="21" customFormat="1" ht="17.100000000000001" customHeight="1">
      <c r="A317" s="19">
        <v>2040401</v>
      </c>
      <c r="B317" s="19" t="s">
        <v>69</v>
      </c>
      <c r="C317" s="20">
        <v>1141</v>
      </c>
    </row>
    <row r="318" spans="1:3" s="21" customFormat="1" ht="17.100000000000001" customHeight="1">
      <c r="A318" s="19">
        <v>2040402</v>
      </c>
      <c r="B318" s="19" t="s">
        <v>70</v>
      </c>
      <c r="C318" s="20">
        <v>30</v>
      </c>
    </row>
    <row r="319" spans="1:3" s="21" customFormat="1" ht="17.100000000000001" hidden="1" customHeight="1">
      <c r="A319" s="19">
        <v>2040403</v>
      </c>
      <c r="B319" s="19" t="s">
        <v>71</v>
      </c>
      <c r="C319" s="20">
        <v>0</v>
      </c>
    </row>
    <row r="320" spans="1:3" s="21" customFormat="1" ht="17.100000000000001" hidden="1" customHeight="1">
      <c r="A320" s="19">
        <v>2040409</v>
      </c>
      <c r="B320" s="19" t="s">
        <v>250</v>
      </c>
      <c r="C320" s="20">
        <v>0</v>
      </c>
    </row>
    <row r="321" spans="1:3" s="21" customFormat="1" ht="17.100000000000001" hidden="1" customHeight="1">
      <c r="A321" s="19">
        <v>2040410</v>
      </c>
      <c r="B321" s="19" t="s">
        <v>251</v>
      </c>
      <c r="C321" s="20">
        <v>0</v>
      </c>
    </row>
    <row r="322" spans="1:3" s="21" customFormat="1" ht="17.100000000000001" hidden="1" customHeight="1">
      <c r="A322" s="19">
        <v>2040450</v>
      </c>
      <c r="B322" s="19" t="s">
        <v>78</v>
      </c>
      <c r="C322" s="20">
        <v>0</v>
      </c>
    </row>
    <row r="323" spans="1:3" s="21" customFormat="1" ht="17.100000000000001" hidden="1" customHeight="1">
      <c r="A323" s="19">
        <v>2040499</v>
      </c>
      <c r="B323" s="19" t="s">
        <v>252</v>
      </c>
      <c r="C323" s="20">
        <v>0</v>
      </c>
    </row>
    <row r="324" spans="1:3" s="21" customFormat="1" ht="17.100000000000001" customHeight="1">
      <c r="A324" s="19">
        <v>20405</v>
      </c>
      <c r="B324" s="22" t="s">
        <v>253</v>
      </c>
      <c r="C324" s="20">
        <f>SUM(C325:C332)</f>
        <v>2519</v>
      </c>
    </row>
    <row r="325" spans="1:3" s="21" customFormat="1" ht="17.100000000000001" customHeight="1">
      <c r="A325" s="19">
        <v>2040501</v>
      </c>
      <c r="B325" s="19" t="s">
        <v>69</v>
      </c>
      <c r="C325" s="20">
        <v>2519</v>
      </c>
    </row>
    <row r="326" spans="1:3" s="21" customFormat="1" ht="17.100000000000001" hidden="1" customHeight="1">
      <c r="A326" s="19">
        <v>2040502</v>
      </c>
      <c r="B326" s="19" t="s">
        <v>70</v>
      </c>
      <c r="C326" s="20">
        <v>0</v>
      </c>
    </row>
    <row r="327" spans="1:3" s="21" customFormat="1" ht="17.100000000000001" hidden="1" customHeight="1">
      <c r="A327" s="19">
        <v>2040503</v>
      </c>
      <c r="B327" s="19" t="s">
        <v>71</v>
      </c>
      <c r="C327" s="20">
        <v>0</v>
      </c>
    </row>
    <row r="328" spans="1:3" s="21" customFormat="1" ht="17.100000000000001" hidden="1" customHeight="1">
      <c r="A328" s="19">
        <v>2040504</v>
      </c>
      <c r="B328" s="19" t="s">
        <v>254</v>
      </c>
      <c r="C328" s="20">
        <v>0</v>
      </c>
    </row>
    <row r="329" spans="1:3" s="21" customFormat="1" ht="17.100000000000001" hidden="1" customHeight="1">
      <c r="A329" s="19">
        <v>2040505</v>
      </c>
      <c r="B329" s="19" t="s">
        <v>255</v>
      </c>
      <c r="C329" s="20">
        <v>0</v>
      </c>
    </row>
    <row r="330" spans="1:3" s="21" customFormat="1" ht="17.100000000000001" hidden="1" customHeight="1">
      <c r="A330" s="19">
        <v>2040506</v>
      </c>
      <c r="B330" s="19" t="s">
        <v>256</v>
      </c>
      <c r="C330" s="20">
        <v>0</v>
      </c>
    </row>
    <row r="331" spans="1:3" s="21" customFormat="1" ht="17.100000000000001" hidden="1" customHeight="1">
      <c r="A331" s="19">
        <v>2040550</v>
      </c>
      <c r="B331" s="19" t="s">
        <v>78</v>
      </c>
      <c r="C331" s="20">
        <v>0</v>
      </c>
    </row>
    <row r="332" spans="1:3" s="21" customFormat="1" ht="17.100000000000001" hidden="1" customHeight="1">
      <c r="A332" s="19">
        <v>2040599</v>
      </c>
      <c r="B332" s="19" t="s">
        <v>257</v>
      </c>
      <c r="C332" s="20">
        <v>0</v>
      </c>
    </row>
    <row r="333" spans="1:3" s="21" customFormat="1" ht="17.100000000000001" customHeight="1">
      <c r="A333" s="19">
        <v>20406</v>
      </c>
      <c r="B333" s="22" t="s">
        <v>258</v>
      </c>
      <c r="C333" s="20">
        <f>SUM(C334:C346)</f>
        <v>2087</v>
      </c>
    </row>
    <row r="334" spans="1:3" s="21" customFormat="1" ht="17.100000000000001" customHeight="1">
      <c r="A334" s="19">
        <v>2040601</v>
      </c>
      <c r="B334" s="19" t="s">
        <v>69</v>
      </c>
      <c r="C334" s="20">
        <v>1749</v>
      </c>
    </row>
    <row r="335" spans="1:3" s="21" customFormat="1" ht="17.100000000000001" customHeight="1">
      <c r="A335" s="19">
        <v>2040602</v>
      </c>
      <c r="B335" s="19" t="s">
        <v>70</v>
      </c>
      <c r="C335" s="20">
        <v>334</v>
      </c>
    </row>
    <row r="336" spans="1:3" s="21" customFormat="1" ht="17.100000000000001" hidden="1" customHeight="1">
      <c r="A336" s="19">
        <v>2040603</v>
      </c>
      <c r="B336" s="19" t="s">
        <v>71</v>
      </c>
      <c r="C336" s="20">
        <v>0</v>
      </c>
    </row>
    <row r="337" spans="1:3" s="21" customFormat="1" ht="17.100000000000001" hidden="1" customHeight="1">
      <c r="A337" s="19">
        <v>2040604</v>
      </c>
      <c r="B337" s="19" t="s">
        <v>259</v>
      </c>
      <c r="C337" s="20">
        <v>0</v>
      </c>
    </row>
    <row r="338" spans="1:3" s="21" customFormat="1" ht="17.100000000000001" hidden="1" customHeight="1">
      <c r="A338" s="19">
        <v>2040605</v>
      </c>
      <c r="B338" s="19" t="s">
        <v>260</v>
      </c>
      <c r="C338" s="20">
        <v>0</v>
      </c>
    </row>
    <row r="339" spans="1:3" s="21" customFormat="1" ht="17.100000000000001" hidden="1" customHeight="1">
      <c r="A339" s="19">
        <v>2040606</v>
      </c>
      <c r="B339" s="19" t="s">
        <v>1721</v>
      </c>
      <c r="C339" s="20">
        <v>0</v>
      </c>
    </row>
    <row r="340" spans="1:3" s="21" customFormat="1" ht="17.100000000000001" customHeight="1">
      <c r="A340" s="19">
        <v>2040607</v>
      </c>
      <c r="B340" s="19" t="s">
        <v>1722</v>
      </c>
      <c r="C340" s="20">
        <v>4</v>
      </c>
    </row>
    <row r="341" spans="1:3" s="21" customFormat="1" ht="17.100000000000001" hidden="1" customHeight="1">
      <c r="A341" s="19">
        <v>2040608</v>
      </c>
      <c r="B341" s="19" t="s">
        <v>261</v>
      </c>
      <c r="C341" s="20">
        <v>0</v>
      </c>
    </row>
    <row r="342" spans="1:3" s="21" customFormat="1" ht="17.100000000000001" hidden="1" customHeight="1">
      <c r="A342" s="19">
        <v>2040610</v>
      </c>
      <c r="B342" s="19" t="s">
        <v>262</v>
      </c>
      <c r="C342" s="20">
        <v>0</v>
      </c>
    </row>
    <row r="343" spans="1:3" s="21" customFormat="1" ht="17.100000000000001" hidden="1" customHeight="1">
      <c r="A343" s="19">
        <v>2040612</v>
      </c>
      <c r="B343" s="19" t="s">
        <v>263</v>
      </c>
      <c r="C343" s="20">
        <v>0</v>
      </c>
    </row>
    <row r="344" spans="1:3" s="21" customFormat="1" ht="17.100000000000001" hidden="1" customHeight="1">
      <c r="A344" s="19">
        <v>2040613</v>
      </c>
      <c r="B344" s="19" t="s">
        <v>110</v>
      </c>
      <c r="C344" s="20">
        <v>0</v>
      </c>
    </row>
    <row r="345" spans="1:3" s="21" customFormat="1" ht="17.100000000000001" hidden="1" customHeight="1">
      <c r="A345" s="19">
        <v>2040650</v>
      </c>
      <c r="B345" s="19" t="s">
        <v>78</v>
      </c>
      <c r="C345" s="20">
        <v>0</v>
      </c>
    </row>
    <row r="346" spans="1:3" s="21" customFormat="1" ht="17.100000000000001" hidden="1" customHeight="1">
      <c r="A346" s="19">
        <v>2040699</v>
      </c>
      <c r="B346" s="19" t="s">
        <v>264</v>
      </c>
      <c r="C346" s="20">
        <v>0</v>
      </c>
    </row>
    <row r="347" spans="1:3" s="21" customFormat="1" ht="17.100000000000001" hidden="1" customHeight="1">
      <c r="A347" s="19">
        <v>20407</v>
      </c>
      <c r="B347" s="22" t="s">
        <v>265</v>
      </c>
      <c r="C347" s="20">
        <f>SUM(C348:C356)</f>
        <v>0</v>
      </c>
    </row>
    <row r="348" spans="1:3" s="21" customFormat="1" ht="17.100000000000001" hidden="1" customHeight="1">
      <c r="A348" s="19">
        <v>2040701</v>
      </c>
      <c r="B348" s="19" t="s">
        <v>69</v>
      </c>
      <c r="C348" s="20">
        <v>0</v>
      </c>
    </row>
    <row r="349" spans="1:3" s="21" customFormat="1" ht="17.100000000000001" hidden="1" customHeight="1">
      <c r="A349" s="19">
        <v>2040702</v>
      </c>
      <c r="B349" s="19" t="s">
        <v>70</v>
      </c>
      <c r="C349" s="20">
        <v>0</v>
      </c>
    </row>
    <row r="350" spans="1:3" s="21" customFormat="1" ht="17.100000000000001" hidden="1" customHeight="1">
      <c r="A350" s="19">
        <v>2040703</v>
      </c>
      <c r="B350" s="19" t="s">
        <v>71</v>
      </c>
      <c r="C350" s="20">
        <v>0</v>
      </c>
    </row>
    <row r="351" spans="1:3" s="21" customFormat="1" ht="17.100000000000001" hidden="1" customHeight="1">
      <c r="A351" s="19">
        <v>2040704</v>
      </c>
      <c r="B351" s="19" t="s">
        <v>266</v>
      </c>
      <c r="C351" s="20">
        <v>0</v>
      </c>
    </row>
    <row r="352" spans="1:3" s="21" customFormat="1" ht="17.100000000000001" hidden="1" customHeight="1">
      <c r="A352" s="19">
        <v>2040705</v>
      </c>
      <c r="B352" s="19" t="s">
        <v>267</v>
      </c>
      <c r="C352" s="20">
        <v>0</v>
      </c>
    </row>
    <row r="353" spans="1:3" s="21" customFormat="1" ht="17.100000000000001" hidden="1" customHeight="1">
      <c r="A353" s="19">
        <v>2040706</v>
      </c>
      <c r="B353" s="19" t="s">
        <v>268</v>
      </c>
      <c r="C353" s="20">
        <v>0</v>
      </c>
    </row>
    <row r="354" spans="1:3" s="21" customFormat="1" ht="17.100000000000001" hidden="1" customHeight="1">
      <c r="A354" s="19">
        <v>2040707</v>
      </c>
      <c r="B354" s="19" t="s">
        <v>110</v>
      </c>
      <c r="C354" s="20">
        <v>0</v>
      </c>
    </row>
    <row r="355" spans="1:3" s="21" customFormat="1" ht="17.100000000000001" hidden="1" customHeight="1">
      <c r="A355" s="19">
        <v>2040750</v>
      </c>
      <c r="B355" s="19" t="s">
        <v>78</v>
      </c>
      <c r="C355" s="20">
        <v>0</v>
      </c>
    </row>
    <row r="356" spans="1:3" s="21" customFormat="1" ht="17.100000000000001" hidden="1" customHeight="1">
      <c r="A356" s="19">
        <v>2040799</v>
      </c>
      <c r="B356" s="19" t="s">
        <v>269</v>
      </c>
      <c r="C356" s="20">
        <v>0</v>
      </c>
    </row>
    <row r="357" spans="1:3" s="21" customFormat="1" ht="17.100000000000001" hidden="1" customHeight="1">
      <c r="A357" s="19">
        <v>20408</v>
      </c>
      <c r="B357" s="22" t="s">
        <v>270</v>
      </c>
      <c r="C357" s="20">
        <f>SUM(C358:C366)</f>
        <v>0</v>
      </c>
    </row>
    <row r="358" spans="1:3" s="21" customFormat="1" ht="17.100000000000001" hidden="1" customHeight="1">
      <c r="A358" s="19">
        <v>2040801</v>
      </c>
      <c r="B358" s="19" t="s">
        <v>69</v>
      </c>
      <c r="C358" s="20">
        <v>0</v>
      </c>
    </row>
    <row r="359" spans="1:3" s="21" customFormat="1" ht="17.100000000000001" hidden="1" customHeight="1">
      <c r="A359" s="19">
        <v>2040802</v>
      </c>
      <c r="B359" s="19" t="s">
        <v>70</v>
      </c>
      <c r="C359" s="20">
        <v>0</v>
      </c>
    </row>
    <row r="360" spans="1:3" s="21" customFormat="1" ht="17.100000000000001" hidden="1" customHeight="1">
      <c r="A360" s="19">
        <v>2040803</v>
      </c>
      <c r="B360" s="19" t="s">
        <v>71</v>
      </c>
      <c r="C360" s="20">
        <v>0</v>
      </c>
    </row>
    <row r="361" spans="1:3" s="21" customFormat="1" ht="17.100000000000001" hidden="1" customHeight="1">
      <c r="A361" s="19">
        <v>2040804</v>
      </c>
      <c r="B361" s="19" t="s">
        <v>271</v>
      </c>
      <c r="C361" s="20">
        <v>0</v>
      </c>
    </row>
    <row r="362" spans="1:3" s="21" customFormat="1" ht="17.100000000000001" hidden="1" customHeight="1">
      <c r="A362" s="19">
        <v>2040805</v>
      </c>
      <c r="B362" s="19" t="s">
        <v>272</v>
      </c>
      <c r="C362" s="20">
        <v>0</v>
      </c>
    </row>
    <row r="363" spans="1:3" s="21" customFormat="1" ht="17.100000000000001" hidden="1" customHeight="1">
      <c r="A363" s="19">
        <v>2040806</v>
      </c>
      <c r="B363" s="19" t="s">
        <v>273</v>
      </c>
      <c r="C363" s="20">
        <v>0</v>
      </c>
    </row>
    <row r="364" spans="1:3" s="21" customFormat="1" ht="17.100000000000001" hidden="1" customHeight="1">
      <c r="A364" s="19">
        <v>2040807</v>
      </c>
      <c r="B364" s="19" t="s">
        <v>110</v>
      </c>
      <c r="C364" s="20">
        <v>0</v>
      </c>
    </row>
    <row r="365" spans="1:3" s="21" customFormat="1" ht="17.100000000000001" hidden="1" customHeight="1">
      <c r="A365" s="19">
        <v>2040850</v>
      </c>
      <c r="B365" s="19" t="s">
        <v>78</v>
      </c>
      <c r="C365" s="20">
        <v>0</v>
      </c>
    </row>
    <row r="366" spans="1:3" s="21" customFormat="1" ht="17.100000000000001" hidden="1" customHeight="1">
      <c r="A366" s="19">
        <v>2040899</v>
      </c>
      <c r="B366" s="19" t="s">
        <v>274</v>
      </c>
      <c r="C366" s="20">
        <v>0</v>
      </c>
    </row>
    <row r="367" spans="1:3" s="21" customFormat="1" ht="17.100000000000001" hidden="1" customHeight="1">
      <c r="A367" s="19">
        <v>20409</v>
      </c>
      <c r="B367" s="22" t="s">
        <v>275</v>
      </c>
      <c r="C367" s="20">
        <f>SUM(C368:C374)</f>
        <v>0</v>
      </c>
    </row>
    <row r="368" spans="1:3" s="21" customFormat="1" ht="17.100000000000001" hidden="1" customHeight="1">
      <c r="A368" s="19">
        <v>2040901</v>
      </c>
      <c r="B368" s="19" t="s">
        <v>69</v>
      </c>
      <c r="C368" s="20">
        <v>0</v>
      </c>
    </row>
    <row r="369" spans="1:3" s="21" customFormat="1" ht="17.100000000000001" hidden="1" customHeight="1">
      <c r="A369" s="19">
        <v>2040902</v>
      </c>
      <c r="B369" s="19" t="s">
        <v>70</v>
      </c>
      <c r="C369" s="20">
        <v>0</v>
      </c>
    </row>
    <row r="370" spans="1:3" s="21" customFormat="1" ht="17.100000000000001" hidden="1" customHeight="1">
      <c r="A370" s="19">
        <v>2040903</v>
      </c>
      <c r="B370" s="19" t="s">
        <v>71</v>
      </c>
      <c r="C370" s="20">
        <v>0</v>
      </c>
    </row>
    <row r="371" spans="1:3" s="21" customFormat="1" ht="17.100000000000001" hidden="1" customHeight="1">
      <c r="A371" s="19">
        <v>2040904</v>
      </c>
      <c r="B371" s="19" t="s">
        <v>276</v>
      </c>
      <c r="C371" s="20">
        <v>0</v>
      </c>
    </row>
    <row r="372" spans="1:3" s="21" customFormat="1" ht="17.100000000000001" hidden="1" customHeight="1">
      <c r="A372" s="19">
        <v>2040905</v>
      </c>
      <c r="B372" s="19" t="s">
        <v>277</v>
      </c>
      <c r="C372" s="20">
        <v>0</v>
      </c>
    </row>
    <row r="373" spans="1:3" s="21" customFormat="1" ht="17.100000000000001" hidden="1" customHeight="1">
      <c r="A373" s="19">
        <v>2040950</v>
      </c>
      <c r="B373" s="19" t="s">
        <v>78</v>
      </c>
      <c r="C373" s="20">
        <v>0</v>
      </c>
    </row>
    <row r="374" spans="1:3" s="21" customFormat="1" ht="17.100000000000001" hidden="1" customHeight="1">
      <c r="A374" s="19">
        <v>2040999</v>
      </c>
      <c r="B374" s="19" t="s">
        <v>278</v>
      </c>
      <c r="C374" s="20">
        <v>0</v>
      </c>
    </row>
    <row r="375" spans="1:3" s="21" customFormat="1" ht="17.100000000000001" hidden="1" customHeight="1">
      <c r="A375" s="19">
        <v>20410</v>
      </c>
      <c r="B375" s="22" t="s">
        <v>279</v>
      </c>
      <c r="C375" s="20">
        <f>SUM(C376:C380)</f>
        <v>0</v>
      </c>
    </row>
    <row r="376" spans="1:3" s="21" customFormat="1" ht="17.100000000000001" hidden="1" customHeight="1">
      <c r="A376" s="19">
        <v>2041001</v>
      </c>
      <c r="B376" s="19" t="s">
        <v>69</v>
      </c>
      <c r="C376" s="20">
        <v>0</v>
      </c>
    </row>
    <row r="377" spans="1:3" s="21" customFormat="1" ht="17.100000000000001" hidden="1" customHeight="1">
      <c r="A377" s="19">
        <v>2041002</v>
      </c>
      <c r="B377" s="19" t="s">
        <v>70</v>
      </c>
      <c r="C377" s="20">
        <v>0</v>
      </c>
    </row>
    <row r="378" spans="1:3" s="21" customFormat="1" ht="17.100000000000001" hidden="1" customHeight="1">
      <c r="A378" s="19">
        <v>2041006</v>
      </c>
      <c r="B378" s="19" t="s">
        <v>110</v>
      </c>
      <c r="C378" s="20">
        <v>0</v>
      </c>
    </row>
    <row r="379" spans="1:3" s="21" customFormat="1" ht="17.100000000000001" hidden="1" customHeight="1">
      <c r="A379" s="19">
        <v>2041007</v>
      </c>
      <c r="B379" s="19" t="s">
        <v>280</v>
      </c>
      <c r="C379" s="20">
        <v>0</v>
      </c>
    </row>
    <row r="380" spans="1:3" s="21" customFormat="1" ht="17.100000000000001" hidden="1" customHeight="1">
      <c r="A380" s="19">
        <v>2041099</v>
      </c>
      <c r="B380" s="19" t="s">
        <v>281</v>
      </c>
      <c r="C380" s="20">
        <v>0</v>
      </c>
    </row>
    <row r="381" spans="1:3" s="21" customFormat="1" ht="17.100000000000001" customHeight="1">
      <c r="A381" s="19">
        <v>20499</v>
      </c>
      <c r="B381" s="22" t="s">
        <v>282</v>
      </c>
      <c r="C381" s="20">
        <f>SUM(C382:C383)</f>
        <v>77</v>
      </c>
    </row>
    <row r="382" spans="1:3" s="21" customFormat="1" ht="17.100000000000001" hidden="1" customHeight="1">
      <c r="A382" s="19">
        <v>2049902</v>
      </c>
      <c r="B382" s="19" t="s">
        <v>1723</v>
      </c>
      <c r="C382" s="20">
        <v>0</v>
      </c>
    </row>
    <row r="383" spans="1:3" s="21" customFormat="1" ht="17.100000000000001" customHeight="1">
      <c r="A383" s="19">
        <v>2049999</v>
      </c>
      <c r="B383" s="19" t="s">
        <v>283</v>
      </c>
      <c r="C383" s="20">
        <v>77</v>
      </c>
    </row>
    <row r="384" spans="1:3" s="21" customFormat="1" ht="17.100000000000001" customHeight="1">
      <c r="A384" s="19">
        <v>205</v>
      </c>
      <c r="B384" s="22" t="s">
        <v>26</v>
      </c>
      <c r="C384" s="20">
        <f>SUM(C385,C390,C397,C403,C409,C413,C417,C421,C427,C434)</f>
        <v>182133</v>
      </c>
    </row>
    <row r="385" spans="1:3" s="21" customFormat="1" ht="17.100000000000001" customHeight="1">
      <c r="A385" s="19">
        <v>20501</v>
      </c>
      <c r="B385" s="22" t="s">
        <v>284</v>
      </c>
      <c r="C385" s="20">
        <f>SUM(C386:C389)</f>
        <v>7616</v>
      </c>
    </row>
    <row r="386" spans="1:3" s="21" customFormat="1" ht="17.100000000000001" customHeight="1">
      <c r="A386" s="19">
        <v>2050101</v>
      </c>
      <c r="B386" s="19" t="s">
        <v>69</v>
      </c>
      <c r="C386" s="20">
        <v>867</v>
      </c>
    </row>
    <row r="387" spans="1:3" s="21" customFormat="1" ht="17.100000000000001" customHeight="1">
      <c r="A387" s="19">
        <v>2050102</v>
      </c>
      <c r="B387" s="19" t="s">
        <v>70</v>
      </c>
      <c r="C387" s="20">
        <v>3889</v>
      </c>
    </row>
    <row r="388" spans="1:3" s="21" customFormat="1" ht="17.100000000000001" hidden="1" customHeight="1">
      <c r="A388" s="19">
        <v>2050103</v>
      </c>
      <c r="B388" s="19" t="s">
        <v>71</v>
      </c>
      <c r="C388" s="20">
        <v>0</v>
      </c>
    </row>
    <row r="389" spans="1:3" s="21" customFormat="1" ht="17.100000000000001" customHeight="1">
      <c r="A389" s="19">
        <v>2050199</v>
      </c>
      <c r="B389" s="19" t="s">
        <v>285</v>
      </c>
      <c r="C389" s="20">
        <v>2860</v>
      </c>
    </row>
    <row r="390" spans="1:3" s="21" customFormat="1" ht="17.100000000000001" customHeight="1">
      <c r="A390" s="19">
        <v>20502</v>
      </c>
      <c r="B390" s="22" t="s">
        <v>286</v>
      </c>
      <c r="C390" s="20">
        <f>SUM(C391:C396)</f>
        <v>166334</v>
      </c>
    </row>
    <row r="391" spans="1:3" s="21" customFormat="1" ht="17.100000000000001" customHeight="1">
      <c r="A391" s="19">
        <v>2050201</v>
      </c>
      <c r="B391" s="19" t="s">
        <v>287</v>
      </c>
      <c r="C391" s="20">
        <v>12738</v>
      </c>
    </row>
    <row r="392" spans="1:3" s="21" customFormat="1" ht="17.100000000000001" customHeight="1">
      <c r="A392" s="19">
        <v>2050202</v>
      </c>
      <c r="B392" s="19" t="s">
        <v>288</v>
      </c>
      <c r="C392" s="20">
        <v>106399</v>
      </c>
    </row>
    <row r="393" spans="1:3" s="21" customFormat="1" ht="17.100000000000001" customHeight="1">
      <c r="A393" s="19">
        <v>2050203</v>
      </c>
      <c r="B393" s="19" t="s">
        <v>289</v>
      </c>
      <c r="C393" s="20">
        <v>38171</v>
      </c>
    </row>
    <row r="394" spans="1:3" s="21" customFormat="1" ht="17.100000000000001" customHeight="1">
      <c r="A394" s="19">
        <v>2050204</v>
      </c>
      <c r="B394" s="19" t="s">
        <v>290</v>
      </c>
      <c r="C394" s="20">
        <v>4973</v>
      </c>
    </row>
    <row r="395" spans="1:3" s="21" customFormat="1" ht="17.100000000000001" hidden="1" customHeight="1">
      <c r="A395" s="19">
        <v>2050205</v>
      </c>
      <c r="B395" s="19" t="s">
        <v>291</v>
      </c>
      <c r="C395" s="20">
        <v>0</v>
      </c>
    </row>
    <row r="396" spans="1:3" s="21" customFormat="1" ht="17.100000000000001" customHeight="1">
      <c r="A396" s="19">
        <v>2050299</v>
      </c>
      <c r="B396" s="19" t="s">
        <v>292</v>
      </c>
      <c r="C396" s="20">
        <v>4053</v>
      </c>
    </row>
    <row r="397" spans="1:3" s="21" customFormat="1" ht="17.100000000000001" hidden="1" customHeight="1">
      <c r="A397" s="19">
        <v>20503</v>
      </c>
      <c r="B397" s="22" t="s">
        <v>293</v>
      </c>
      <c r="C397" s="20">
        <f>SUM(C398:C402)</f>
        <v>0</v>
      </c>
    </row>
    <row r="398" spans="1:3" s="21" customFormat="1" ht="17.100000000000001" hidden="1" customHeight="1">
      <c r="A398" s="19">
        <v>2050301</v>
      </c>
      <c r="B398" s="19" t="s">
        <v>294</v>
      </c>
      <c r="C398" s="20">
        <v>0</v>
      </c>
    </row>
    <row r="399" spans="1:3" s="21" customFormat="1" ht="17.100000000000001" hidden="1" customHeight="1">
      <c r="A399" s="19">
        <v>2050302</v>
      </c>
      <c r="B399" s="19" t="s">
        <v>1511</v>
      </c>
      <c r="C399" s="20">
        <v>0</v>
      </c>
    </row>
    <row r="400" spans="1:3" s="21" customFormat="1" ht="17.100000000000001" hidden="1" customHeight="1">
      <c r="A400" s="19">
        <v>2050303</v>
      </c>
      <c r="B400" s="19" t="s">
        <v>295</v>
      </c>
      <c r="C400" s="20">
        <v>0</v>
      </c>
    </row>
    <row r="401" spans="1:3" s="21" customFormat="1" ht="17.100000000000001" hidden="1" customHeight="1">
      <c r="A401" s="19">
        <v>2050305</v>
      </c>
      <c r="B401" s="19" t="s">
        <v>296</v>
      </c>
      <c r="C401" s="20">
        <v>0</v>
      </c>
    </row>
    <row r="402" spans="1:3" s="21" customFormat="1" ht="17.100000000000001" hidden="1" customHeight="1">
      <c r="A402" s="19">
        <v>2050399</v>
      </c>
      <c r="B402" s="19" t="s">
        <v>297</v>
      </c>
      <c r="C402" s="20">
        <v>0</v>
      </c>
    </row>
    <row r="403" spans="1:3" s="21" customFormat="1" ht="17.100000000000001" hidden="1" customHeight="1">
      <c r="A403" s="19">
        <v>20504</v>
      </c>
      <c r="B403" s="22" t="s">
        <v>298</v>
      </c>
      <c r="C403" s="20">
        <f>SUM(C404:C408)</f>
        <v>0</v>
      </c>
    </row>
    <row r="404" spans="1:3" s="21" customFormat="1" ht="17.100000000000001" hidden="1" customHeight="1">
      <c r="A404" s="19">
        <v>2050401</v>
      </c>
      <c r="B404" s="19" t="s">
        <v>299</v>
      </c>
      <c r="C404" s="20">
        <v>0</v>
      </c>
    </row>
    <row r="405" spans="1:3" s="21" customFormat="1" ht="17.100000000000001" hidden="1" customHeight="1">
      <c r="A405" s="19">
        <v>2050402</v>
      </c>
      <c r="B405" s="19" t="s">
        <v>300</v>
      </c>
      <c r="C405" s="20">
        <v>0</v>
      </c>
    </row>
    <row r="406" spans="1:3" s="21" customFormat="1" ht="17.100000000000001" hidden="1" customHeight="1">
      <c r="A406" s="19">
        <v>2050403</v>
      </c>
      <c r="B406" s="19" t="s">
        <v>301</v>
      </c>
      <c r="C406" s="20">
        <v>0</v>
      </c>
    </row>
    <row r="407" spans="1:3" s="21" customFormat="1" ht="17.100000000000001" hidden="1" customHeight="1">
      <c r="A407" s="19">
        <v>2050404</v>
      </c>
      <c r="B407" s="19" t="s">
        <v>302</v>
      </c>
      <c r="C407" s="20">
        <v>0</v>
      </c>
    </row>
    <row r="408" spans="1:3" s="21" customFormat="1" ht="17.100000000000001" hidden="1" customHeight="1">
      <c r="A408" s="19">
        <v>2050499</v>
      </c>
      <c r="B408" s="19" t="s">
        <v>303</v>
      </c>
      <c r="C408" s="20">
        <v>0</v>
      </c>
    </row>
    <row r="409" spans="1:3" s="21" customFormat="1" ht="17.100000000000001" hidden="1" customHeight="1">
      <c r="A409" s="19">
        <v>20505</v>
      </c>
      <c r="B409" s="22" t="s">
        <v>304</v>
      </c>
      <c r="C409" s="20">
        <f>SUM(C410:C412)</f>
        <v>0</v>
      </c>
    </row>
    <row r="410" spans="1:3" s="21" customFormat="1" ht="17.100000000000001" hidden="1" customHeight="1">
      <c r="A410" s="19">
        <v>2050501</v>
      </c>
      <c r="B410" s="19" t="s">
        <v>305</v>
      </c>
      <c r="C410" s="20">
        <v>0</v>
      </c>
    </row>
    <row r="411" spans="1:3" s="21" customFormat="1" ht="17.100000000000001" hidden="1" customHeight="1">
      <c r="A411" s="19">
        <v>2050502</v>
      </c>
      <c r="B411" s="19" t="s">
        <v>306</v>
      </c>
      <c r="C411" s="20">
        <v>0</v>
      </c>
    </row>
    <row r="412" spans="1:3" s="21" customFormat="1" ht="17.100000000000001" hidden="1" customHeight="1">
      <c r="A412" s="19">
        <v>2050599</v>
      </c>
      <c r="B412" s="19" t="s">
        <v>307</v>
      </c>
      <c r="C412" s="20">
        <v>0</v>
      </c>
    </row>
    <row r="413" spans="1:3" s="21" customFormat="1" ht="17.100000000000001" hidden="1" customHeight="1">
      <c r="A413" s="19">
        <v>20506</v>
      </c>
      <c r="B413" s="22" t="s">
        <v>308</v>
      </c>
      <c r="C413" s="20">
        <f>SUM(C414:C416)</f>
        <v>0</v>
      </c>
    </row>
    <row r="414" spans="1:3" s="21" customFormat="1" ht="17.100000000000001" hidden="1" customHeight="1">
      <c r="A414" s="19">
        <v>2050601</v>
      </c>
      <c r="B414" s="19" t="s">
        <v>309</v>
      </c>
      <c r="C414" s="20">
        <v>0</v>
      </c>
    </row>
    <row r="415" spans="1:3" s="21" customFormat="1" ht="17.100000000000001" hidden="1" customHeight="1">
      <c r="A415" s="19">
        <v>2050602</v>
      </c>
      <c r="B415" s="19" t="s">
        <v>310</v>
      </c>
      <c r="C415" s="20">
        <v>0</v>
      </c>
    </row>
    <row r="416" spans="1:3" s="21" customFormat="1" ht="17.100000000000001" hidden="1" customHeight="1">
      <c r="A416" s="19">
        <v>2050699</v>
      </c>
      <c r="B416" s="19" t="s">
        <v>311</v>
      </c>
      <c r="C416" s="20">
        <v>0</v>
      </c>
    </row>
    <row r="417" spans="1:3" s="21" customFormat="1" ht="17.100000000000001" hidden="1" customHeight="1">
      <c r="A417" s="19">
        <v>20507</v>
      </c>
      <c r="B417" s="22" t="s">
        <v>312</v>
      </c>
      <c r="C417" s="20">
        <f>SUM(C418:C420)</f>
        <v>0</v>
      </c>
    </row>
    <row r="418" spans="1:3" s="21" customFormat="1" ht="17.100000000000001" hidden="1" customHeight="1">
      <c r="A418" s="19">
        <v>2050701</v>
      </c>
      <c r="B418" s="19" t="s">
        <v>313</v>
      </c>
      <c r="C418" s="20">
        <v>0</v>
      </c>
    </row>
    <row r="419" spans="1:3" s="21" customFormat="1" ht="17.100000000000001" hidden="1" customHeight="1">
      <c r="A419" s="19">
        <v>2050702</v>
      </c>
      <c r="B419" s="19" t="s">
        <v>314</v>
      </c>
      <c r="C419" s="20">
        <v>0</v>
      </c>
    </row>
    <row r="420" spans="1:3" s="21" customFormat="1" ht="17.100000000000001" hidden="1" customHeight="1">
      <c r="A420" s="19">
        <v>2050799</v>
      </c>
      <c r="B420" s="19" t="s">
        <v>315</v>
      </c>
      <c r="C420" s="20">
        <v>0</v>
      </c>
    </row>
    <row r="421" spans="1:3" s="21" customFormat="1" ht="17.100000000000001" customHeight="1">
      <c r="A421" s="19">
        <v>20508</v>
      </c>
      <c r="B421" s="22" t="s">
        <v>316</v>
      </c>
      <c r="C421" s="20">
        <f>SUM(C422:C426)</f>
        <v>1583</v>
      </c>
    </row>
    <row r="422" spans="1:3" s="21" customFormat="1" ht="17.100000000000001" customHeight="1">
      <c r="A422" s="19">
        <v>2050801</v>
      </c>
      <c r="B422" s="19" t="s">
        <v>317</v>
      </c>
      <c r="C422" s="20">
        <v>945</v>
      </c>
    </row>
    <row r="423" spans="1:3" s="21" customFormat="1" ht="17.100000000000001" customHeight="1">
      <c r="A423" s="19">
        <v>2050802</v>
      </c>
      <c r="B423" s="19" t="s">
        <v>318</v>
      </c>
      <c r="C423" s="20">
        <v>638</v>
      </c>
    </row>
    <row r="424" spans="1:3" s="21" customFormat="1" ht="17.100000000000001" hidden="1" customHeight="1">
      <c r="A424" s="19">
        <v>2050803</v>
      </c>
      <c r="B424" s="19" t="s">
        <v>319</v>
      </c>
      <c r="C424" s="20">
        <v>0</v>
      </c>
    </row>
    <row r="425" spans="1:3" s="21" customFormat="1" ht="17.100000000000001" hidden="1" customHeight="1">
      <c r="A425" s="19">
        <v>2050804</v>
      </c>
      <c r="B425" s="19" t="s">
        <v>320</v>
      </c>
      <c r="C425" s="20">
        <v>0</v>
      </c>
    </row>
    <row r="426" spans="1:3" s="21" customFormat="1" ht="17.100000000000001" hidden="1" customHeight="1">
      <c r="A426" s="19">
        <v>2050899</v>
      </c>
      <c r="B426" s="19" t="s">
        <v>321</v>
      </c>
      <c r="C426" s="20">
        <v>0</v>
      </c>
    </row>
    <row r="427" spans="1:3" s="21" customFormat="1" ht="17.100000000000001" hidden="1" customHeight="1">
      <c r="A427" s="19">
        <v>20509</v>
      </c>
      <c r="B427" s="22" t="s">
        <v>322</v>
      </c>
      <c r="C427" s="20">
        <f>SUM(C428:C433)</f>
        <v>0</v>
      </c>
    </row>
    <row r="428" spans="1:3" s="21" customFormat="1" ht="17.100000000000001" hidden="1" customHeight="1">
      <c r="A428" s="19">
        <v>2050901</v>
      </c>
      <c r="B428" s="19" t="s">
        <v>323</v>
      </c>
      <c r="C428" s="20">
        <v>0</v>
      </c>
    </row>
    <row r="429" spans="1:3" s="21" customFormat="1" ht="17.100000000000001" hidden="1" customHeight="1">
      <c r="A429" s="19">
        <v>2050902</v>
      </c>
      <c r="B429" s="19" t="s">
        <v>324</v>
      </c>
      <c r="C429" s="20">
        <v>0</v>
      </c>
    </row>
    <row r="430" spans="1:3" s="21" customFormat="1" ht="17.100000000000001" hidden="1" customHeight="1">
      <c r="A430" s="19">
        <v>2050903</v>
      </c>
      <c r="B430" s="19" t="s">
        <v>325</v>
      </c>
      <c r="C430" s="20">
        <v>0</v>
      </c>
    </row>
    <row r="431" spans="1:3" s="21" customFormat="1" ht="17.100000000000001" hidden="1" customHeight="1">
      <c r="A431" s="19">
        <v>2050904</v>
      </c>
      <c r="B431" s="19" t="s">
        <v>326</v>
      </c>
      <c r="C431" s="20">
        <v>0</v>
      </c>
    </row>
    <row r="432" spans="1:3" s="21" customFormat="1" ht="17.100000000000001" hidden="1" customHeight="1">
      <c r="A432" s="19">
        <v>2050905</v>
      </c>
      <c r="B432" s="19" t="s">
        <v>327</v>
      </c>
      <c r="C432" s="20">
        <v>0</v>
      </c>
    </row>
    <row r="433" spans="1:3" s="21" customFormat="1" ht="17.100000000000001" hidden="1" customHeight="1">
      <c r="A433" s="19">
        <v>2050999</v>
      </c>
      <c r="B433" s="19" t="s">
        <v>328</v>
      </c>
      <c r="C433" s="20"/>
    </row>
    <row r="434" spans="1:3" s="21" customFormat="1" ht="17.100000000000001" customHeight="1">
      <c r="A434" s="19">
        <v>20599</v>
      </c>
      <c r="B434" s="22" t="s">
        <v>329</v>
      </c>
      <c r="C434" s="20">
        <f>C435</f>
        <v>6600</v>
      </c>
    </row>
    <row r="435" spans="1:3" s="21" customFormat="1" ht="17.100000000000001" customHeight="1">
      <c r="A435" s="19">
        <v>2059999</v>
      </c>
      <c r="B435" s="19" t="s">
        <v>330</v>
      </c>
      <c r="C435" s="20">
        <v>6600</v>
      </c>
    </row>
    <row r="436" spans="1:3" s="21" customFormat="1" ht="17.100000000000001" customHeight="1">
      <c r="A436" s="19">
        <v>206</v>
      </c>
      <c r="B436" s="22" t="s">
        <v>331</v>
      </c>
      <c r="C436" s="20">
        <f>SUM(C437,C442,C451,C457,C462,C467,C472,C479,C483,C487)</f>
        <v>10213</v>
      </c>
    </row>
    <row r="437" spans="1:3" s="21" customFormat="1" ht="17.100000000000001" customHeight="1">
      <c r="A437" s="19">
        <v>20601</v>
      </c>
      <c r="B437" s="22" t="s">
        <v>332</v>
      </c>
      <c r="C437" s="20">
        <f>SUM(C438:C441)</f>
        <v>441</v>
      </c>
    </row>
    <row r="438" spans="1:3" s="21" customFormat="1" ht="17.100000000000001" customHeight="1">
      <c r="A438" s="19">
        <v>2060101</v>
      </c>
      <c r="B438" s="19" t="s">
        <v>69</v>
      </c>
      <c r="C438" s="20">
        <v>420</v>
      </c>
    </row>
    <row r="439" spans="1:3" s="21" customFormat="1" ht="17.100000000000001" customHeight="1">
      <c r="A439" s="19">
        <v>2060102</v>
      </c>
      <c r="B439" s="19" t="s">
        <v>70</v>
      </c>
      <c r="C439" s="20">
        <v>12</v>
      </c>
    </row>
    <row r="440" spans="1:3" s="21" customFormat="1" ht="17.100000000000001" hidden="1" customHeight="1">
      <c r="A440" s="19">
        <v>2060103</v>
      </c>
      <c r="B440" s="19" t="s">
        <v>71</v>
      </c>
      <c r="C440" s="20">
        <v>0</v>
      </c>
    </row>
    <row r="441" spans="1:3" s="21" customFormat="1" ht="17.100000000000001" customHeight="1">
      <c r="A441" s="19">
        <v>2060199</v>
      </c>
      <c r="B441" s="19" t="s">
        <v>333</v>
      </c>
      <c r="C441" s="20">
        <v>9</v>
      </c>
    </row>
    <row r="442" spans="1:3" s="21" customFormat="1" ht="17.100000000000001" hidden="1" customHeight="1">
      <c r="A442" s="19">
        <v>20602</v>
      </c>
      <c r="B442" s="22" t="s">
        <v>334</v>
      </c>
      <c r="C442" s="20">
        <f>SUM(C443:C450)</f>
        <v>0</v>
      </c>
    </row>
    <row r="443" spans="1:3" s="21" customFormat="1" ht="17.100000000000001" hidden="1" customHeight="1">
      <c r="A443" s="19">
        <v>2060201</v>
      </c>
      <c r="B443" s="19" t="s">
        <v>335</v>
      </c>
      <c r="C443" s="20">
        <v>0</v>
      </c>
    </row>
    <row r="444" spans="1:3" s="21" customFormat="1" ht="17.100000000000001" hidden="1" customHeight="1">
      <c r="A444" s="19">
        <v>2060203</v>
      </c>
      <c r="B444" s="19" t="s">
        <v>336</v>
      </c>
      <c r="C444" s="20">
        <v>0</v>
      </c>
    </row>
    <row r="445" spans="1:3" s="21" customFormat="1" ht="17.100000000000001" hidden="1" customHeight="1">
      <c r="A445" s="19">
        <v>2060204</v>
      </c>
      <c r="B445" s="19" t="s">
        <v>1724</v>
      </c>
      <c r="C445" s="20">
        <v>0</v>
      </c>
    </row>
    <row r="446" spans="1:3" s="21" customFormat="1" ht="17.100000000000001" hidden="1" customHeight="1">
      <c r="A446" s="19">
        <v>2060205</v>
      </c>
      <c r="B446" s="19" t="s">
        <v>337</v>
      </c>
      <c r="C446" s="20">
        <v>0</v>
      </c>
    </row>
    <row r="447" spans="1:3" s="21" customFormat="1" ht="17.100000000000001" hidden="1" customHeight="1">
      <c r="A447" s="19">
        <v>2060206</v>
      </c>
      <c r="B447" s="19" t="s">
        <v>338</v>
      </c>
      <c r="C447" s="20">
        <v>0</v>
      </c>
    </row>
    <row r="448" spans="1:3" s="21" customFormat="1" ht="17.100000000000001" hidden="1" customHeight="1">
      <c r="A448" s="19">
        <v>2060207</v>
      </c>
      <c r="B448" s="19" t="s">
        <v>339</v>
      </c>
      <c r="C448" s="20">
        <v>0</v>
      </c>
    </row>
    <row r="449" spans="1:3" s="21" customFormat="1" ht="17.100000000000001" hidden="1" customHeight="1">
      <c r="A449" s="19">
        <v>2060208</v>
      </c>
      <c r="B449" s="19" t="s">
        <v>1725</v>
      </c>
      <c r="C449" s="20">
        <v>0</v>
      </c>
    </row>
    <row r="450" spans="1:3" s="21" customFormat="1" ht="17.100000000000001" hidden="1" customHeight="1">
      <c r="A450" s="19">
        <v>2060299</v>
      </c>
      <c r="B450" s="19" t="s">
        <v>340</v>
      </c>
      <c r="C450" s="20">
        <v>0</v>
      </c>
    </row>
    <row r="451" spans="1:3" s="21" customFormat="1" ht="17.100000000000001" hidden="1" customHeight="1">
      <c r="A451" s="19">
        <v>20603</v>
      </c>
      <c r="B451" s="22" t="s">
        <v>341</v>
      </c>
      <c r="C451" s="20">
        <f>SUM(C452:C456)</f>
        <v>0</v>
      </c>
    </row>
    <row r="452" spans="1:3" s="21" customFormat="1" ht="17.100000000000001" hidden="1" customHeight="1">
      <c r="A452" s="19">
        <v>2060301</v>
      </c>
      <c r="B452" s="19" t="s">
        <v>335</v>
      </c>
      <c r="C452" s="20">
        <v>0</v>
      </c>
    </row>
    <row r="453" spans="1:3" s="21" customFormat="1" ht="17.100000000000001" hidden="1" customHeight="1">
      <c r="A453" s="19">
        <v>2060302</v>
      </c>
      <c r="B453" s="19" t="s">
        <v>342</v>
      </c>
      <c r="C453" s="20">
        <v>0</v>
      </c>
    </row>
    <row r="454" spans="1:3" s="21" customFormat="1" ht="17.100000000000001" hidden="1" customHeight="1">
      <c r="A454" s="19">
        <v>2060303</v>
      </c>
      <c r="B454" s="19" t="s">
        <v>343</v>
      </c>
      <c r="C454" s="20"/>
    </row>
    <row r="455" spans="1:3" s="21" customFormat="1" ht="17.100000000000001" hidden="1" customHeight="1">
      <c r="A455" s="19">
        <v>2060304</v>
      </c>
      <c r="B455" s="19" t="s">
        <v>344</v>
      </c>
      <c r="C455" s="20">
        <v>0</v>
      </c>
    </row>
    <row r="456" spans="1:3" s="21" customFormat="1" ht="17.100000000000001" hidden="1" customHeight="1">
      <c r="A456" s="19">
        <v>2060399</v>
      </c>
      <c r="B456" s="19" t="s">
        <v>345</v>
      </c>
      <c r="C456" s="20">
        <v>0</v>
      </c>
    </row>
    <row r="457" spans="1:3" s="21" customFormat="1" ht="17.100000000000001" customHeight="1">
      <c r="A457" s="19">
        <v>20604</v>
      </c>
      <c r="B457" s="22" t="s">
        <v>346</v>
      </c>
      <c r="C457" s="20">
        <f>SUM(C458:C461)</f>
        <v>3373</v>
      </c>
    </row>
    <row r="458" spans="1:3" s="21" customFormat="1" ht="17.100000000000001" hidden="1" customHeight="1">
      <c r="A458" s="19">
        <v>2060401</v>
      </c>
      <c r="B458" s="19" t="s">
        <v>335</v>
      </c>
      <c r="C458" s="20">
        <v>0</v>
      </c>
    </row>
    <row r="459" spans="1:3" s="21" customFormat="1" ht="17.100000000000001" hidden="1" customHeight="1">
      <c r="A459" s="19">
        <v>2060404</v>
      </c>
      <c r="B459" s="19" t="s">
        <v>347</v>
      </c>
      <c r="C459" s="20"/>
    </row>
    <row r="460" spans="1:3" s="21" customFormat="1" ht="17.100000000000001" hidden="1" customHeight="1">
      <c r="A460" s="19">
        <v>2060405</v>
      </c>
      <c r="B460" s="19" t="s">
        <v>1726</v>
      </c>
      <c r="C460" s="20">
        <v>0</v>
      </c>
    </row>
    <row r="461" spans="1:3" s="21" customFormat="1" ht="17.100000000000001" customHeight="1">
      <c r="A461" s="19">
        <v>2060499</v>
      </c>
      <c r="B461" s="19" t="s">
        <v>348</v>
      </c>
      <c r="C461" s="20">
        <v>3373</v>
      </c>
    </row>
    <row r="462" spans="1:3" s="21" customFormat="1" ht="17.100000000000001" hidden="1" customHeight="1">
      <c r="A462" s="19">
        <v>20605</v>
      </c>
      <c r="B462" s="22" t="s">
        <v>349</v>
      </c>
      <c r="C462" s="20">
        <f>SUM(C463:C466)</f>
        <v>0</v>
      </c>
    </row>
    <row r="463" spans="1:3" s="21" customFormat="1" ht="17.100000000000001" hidden="1" customHeight="1">
      <c r="A463" s="19">
        <v>2060501</v>
      </c>
      <c r="B463" s="19" t="s">
        <v>335</v>
      </c>
      <c r="C463" s="20">
        <v>0</v>
      </c>
    </row>
    <row r="464" spans="1:3" s="21" customFormat="1" ht="17.100000000000001" hidden="1" customHeight="1">
      <c r="A464" s="19">
        <v>2060502</v>
      </c>
      <c r="B464" s="19" t="s">
        <v>350</v>
      </c>
      <c r="C464" s="20">
        <v>0</v>
      </c>
    </row>
    <row r="465" spans="1:3" s="21" customFormat="1" ht="17.100000000000001" hidden="1" customHeight="1">
      <c r="A465" s="19">
        <v>2060503</v>
      </c>
      <c r="B465" s="19" t="s">
        <v>351</v>
      </c>
      <c r="C465" s="20"/>
    </row>
    <row r="466" spans="1:3" s="21" customFormat="1" ht="17.100000000000001" hidden="1" customHeight="1">
      <c r="A466" s="19">
        <v>2060599</v>
      </c>
      <c r="B466" s="19" t="s">
        <v>352</v>
      </c>
      <c r="C466" s="20">
        <v>0</v>
      </c>
    </row>
    <row r="467" spans="1:3" s="21" customFormat="1" ht="17.100000000000001" hidden="1" customHeight="1">
      <c r="A467" s="19">
        <v>20606</v>
      </c>
      <c r="B467" s="22" t="s">
        <v>353</v>
      </c>
      <c r="C467" s="20">
        <f>SUM(C468:C471)</f>
        <v>0</v>
      </c>
    </row>
    <row r="468" spans="1:3" s="21" customFormat="1" ht="17.100000000000001" hidden="1" customHeight="1">
      <c r="A468" s="19">
        <v>2060601</v>
      </c>
      <c r="B468" s="19" t="s">
        <v>354</v>
      </c>
      <c r="C468" s="20">
        <v>0</v>
      </c>
    </row>
    <row r="469" spans="1:3" s="21" customFormat="1" ht="17.100000000000001" hidden="1" customHeight="1">
      <c r="A469" s="19">
        <v>2060602</v>
      </c>
      <c r="B469" s="19" t="s">
        <v>355</v>
      </c>
      <c r="C469" s="20"/>
    </row>
    <row r="470" spans="1:3" s="21" customFormat="1" ht="17.100000000000001" hidden="1" customHeight="1">
      <c r="A470" s="19">
        <v>2060603</v>
      </c>
      <c r="B470" s="19" t="s">
        <v>356</v>
      </c>
      <c r="C470" s="20">
        <v>0</v>
      </c>
    </row>
    <row r="471" spans="1:3" s="21" customFormat="1" ht="17.100000000000001" hidden="1" customHeight="1">
      <c r="A471" s="19">
        <v>2060699</v>
      </c>
      <c r="B471" s="19" t="s">
        <v>357</v>
      </c>
      <c r="C471" s="20">
        <v>0</v>
      </c>
    </row>
    <row r="472" spans="1:3" s="21" customFormat="1" ht="17.100000000000001" customHeight="1">
      <c r="A472" s="19">
        <v>20607</v>
      </c>
      <c r="B472" s="22" t="s">
        <v>358</v>
      </c>
      <c r="C472" s="20">
        <f>SUM(C473:C478)</f>
        <v>204</v>
      </c>
    </row>
    <row r="473" spans="1:3" s="21" customFormat="1" ht="17.100000000000001" customHeight="1">
      <c r="A473" s="19">
        <v>2060701</v>
      </c>
      <c r="B473" s="19" t="s">
        <v>335</v>
      </c>
      <c r="C473" s="20">
        <v>151</v>
      </c>
    </row>
    <row r="474" spans="1:3" s="21" customFormat="1" ht="17.100000000000001" customHeight="1">
      <c r="A474" s="19">
        <v>2060702</v>
      </c>
      <c r="B474" s="19" t="s">
        <v>359</v>
      </c>
      <c r="C474" s="20">
        <v>53</v>
      </c>
    </row>
    <row r="475" spans="1:3" s="21" customFormat="1" ht="17.100000000000001" hidden="1" customHeight="1">
      <c r="A475" s="19">
        <v>2060703</v>
      </c>
      <c r="B475" s="19" t="s">
        <v>360</v>
      </c>
      <c r="C475" s="20">
        <v>0</v>
      </c>
    </row>
    <row r="476" spans="1:3" s="21" customFormat="1" ht="17.100000000000001" hidden="1" customHeight="1">
      <c r="A476" s="19">
        <v>2060704</v>
      </c>
      <c r="B476" s="19" t="s">
        <v>361</v>
      </c>
      <c r="C476" s="20">
        <v>0</v>
      </c>
    </row>
    <row r="477" spans="1:3" s="21" customFormat="1" ht="17.100000000000001" hidden="1" customHeight="1">
      <c r="A477" s="19">
        <v>2060705</v>
      </c>
      <c r="B477" s="19" t="s">
        <v>362</v>
      </c>
      <c r="C477" s="20">
        <v>0</v>
      </c>
    </row>
    <row r="478" spans="1:3" s="21" customFormat="1" ht="17.100000000000001" hidden="1" customHeight="1">
      <c r="A478" s="19">
        <v>2060799</v>
      </c>
      <c r="B478" s="19" t="s">
        <v>363</v>
      </c>
      <c r="C478" s="20"/>
    </row>
    <row r="479" spans="1:3" s="21" customFormat="1" ht="17.100000000000001" hidden="1" customHeight="1">
      <c r="A479" s="19">
        <v>20608</v>
      </c>
      <c r="B479" s="22" t="s">
        <v>364</v>
      </c>
      <c r="C479" s="20">
        <f>SUM(C480:C482)</f>
        <v>0</v>
      </c>
    </row>
    <row r="480" spans="1:3" s="21" customFormat="1" ht="17.100000000000001" hidden="1" customHeight="1">
      <c r="A480" s="19">
        <v>2060801</v>
      </c>
      <c r="B480" s="19" t="s">
        <v>365</v>
      </c>
      <c r="C480" s="20">
        <v>0</v>
      </c>
    </row>
    <row r="481" spans="1:3" s="21" customFormat="1" ht="17.100000000000001" hidden="1" customHeight="1">
      <c r="A481" s="19">
        <v>2060802</v>
      </c>
      <c r="B481" s="19" t="s">
        <v>366</v>
      </c>
      <c r="C481" s="20">
        <v>0</v>
      </c>
    </row>
    <row r="482" spans="1:3" s="21" customFormat="1" ht="17.100000000000001" hidden="1" customHeight="1">
      <c r="A482" s="19">
        <v>2060899</v>
      </c>
      <c r="B482" s="19" t="s">
        <v>367</v>
      </c>
      <c r="C482" s="20">
        <v>0</v>
      </c>
    </row>
    <row r="483" spans="1:3" s="21" customFormat="1" ht="17.100000000000001" hidden="1" customHeight="1">
      <c r="A483" s="19">
        <v>20609</v>
      </c>
      <c r="B483" s="22" t="s">
        <v>368</v>
      </c>
      <c r="C483" s="20">
        <f>SUM(C484:C486)</f>
        <v>0</v>
      </c>
    </row>
    <row r="484" spans="1:3" s="21" customFormat="1" ht="17.100000000000001" hidden="1" customHeight="1">
      <c r="A484" s="19">
        <v>2060901</v>
      </c>
      <c r="B484" s="19" t="s">
        <v>369</v>
      </c>
      <c r="C484" s="20">
        <v>0</v>
      </c>
    </row>
    <row r="485" spans="1:3" s="21" customFormat="1" ht="17.100000000000001" hidden="1" customHeight="1">
      <c r="A485" s="19">
        <v>2060902</v>
      </c>
      <c r="B485" s="19" t="s">
        <v>370</v>
      </c>
      <c r="C485" s="20">
        <v>0</v>
      </c>
    </row>
    <row r="486" spans="1:3" s="21" customFormat="1" ht="17.100000000000001" hidden="1" customHeight="1">
      <c r="A486" s="19">
        <v>2060999</v>
      </c>
      <c r="B486" s="19" t="s">
        <v>1512</v>
      </c>
      <c r="C486" s="20">
        <v>0</v>
      </c>
    </row>
    <row r="487" spans="1:3" s="21" customFormat="1" ht="17.100000000000001" customHeight="1">
      <c r="A487" s="19">
        <v>20699</v>
      </c>
      <c r="B487" s="22" t="s">
        <v>371</v>
      </c>
      <c r="C487" s="20">
        <f>SUM(C488:C491)</f>
        <v>6195</v>
      </c>
    </row>
    <row r="488" spans="1:3" s="21" customFormat="1" ht="17.100000000000001" hidden="1" customHeight="1">
      <c r="A488" s="19">
        <v>2069901</v>
      </c>
      <c r="B488" s="19" t="s">
        <v>372</v>
      </c>
      <c r="C488" s="20"/>
    </row>
    <row r="489" spans="1:3" s="21" customFormat="1" ht="17.100000000000001" hidden="1" customHeight="1">
      <c r="A489" s="19">
        <v>2069902</v>
      </c>
      <c r="B489" s="19" t="s">
        <v>373</v>
      </c>
      <c r="C489" s="20">
        <v>0</v>
      </c>
    </row>
    <row r="490" spans="1:3" s="21" customFormat="1" ht="17.100000000000001" hidden="1" customHeight="1">
      <c r="A490" s="19">
        <v>2069903</v>
      </c>
      <c r="B490" s="19" t="s">
        <v>374</v>
      </c>
      <c r="C490" s="20">
        <v>0</v>
      </c>
    </row>
    <row r="491" spans="1:3" s="21" customFormat="1" ht="17.100000000000001" customHeight="1">
      <c r="A491" s="19">
        <v>2069999</v>
      </c>
      <c r="B491" s="19" t="s">
        <v>375</v>
      </c>
      <c r="C491" s="20">
        <v>6195</v>
      </c>
    </row>
    <row r="492" spans="1:3" s="21" customFormat="1" ht="17.100000000000001" customHeight="1">
      <c r="A492" s="19">
        <v>207</v>
      </c>
      <c r="B492" s="22" t="s">
        <v>27</v>
      </c>
      <c r="C492" s="20">
        <f>SUM(C493,C509,C517,C528,C537,C545)</f>
        <v>1425</v>
      </c>
    </row>
    <row r="493" spans="1:3" s="21" customFormat="1" ht="17.100000000000001" customHeight="1">
      <c r="A493" s="19">
        <v>20701</v>
      </c>
      <c r="B493" s="22" t="s">
        <v>376</v>
      </c>
      <c r="C493" s="20">
        <f>SUM(C494:C508)</f>
        <v>1387</v>
      </c>
    </row>
    <row r="494" spans="1:3" s="21" customFormat="1" ht="17.100000000000001" customHeight="1">
      <c r="A494" s="19">
        <v>2070101</v>
      </c>
      <c r="B494" s="19" t="s">
        <v>69</v>
      </c>
      <c r="C494" s="20">
        <v>843</v>
      </c>
    </row>
    <row r="495" spans="1:3" s="21" customFormat="1" ht="17.100000000000001" hidden="1" customHeight="1">
      <c r="A495" s="19">
        <v>2070102</v>
      </c>
      <c r="B495" s="19" t="s">
        <v>70</v>
      </c>
      <c r="C495" s="20">
        <v>0</v>
      </c>
    </row>
    <row r="496" spans="1:3" s="21" customFormat="1" ht="17.100000000000001" hidden="1" customHeight="1">
      <c r="A496" s="19">
        <v>2070103</v>
      </c>
      <c r="B496" s="19" t="s">
        <v>71</v>
      </c>
      <c r="C496" s="20">
        <v>0</v>
      </c>
    </row>
    <row r="497" spans="1:3" s="21" customFormat="1" ht="17.100000000000001" customHeight="1">
      <c r="A497" s="19">
        <v>2070104</v>
      </c>
      <c r="B497" s="19" t="s">
        <v>377</v>
      </c>
      <c r="C497" s="20">
        <v>65</v>
      </c>
    </row>
    <row r="498" spans="1:3" s="21" customFormat="1" ht="17.100000000000001" hidden="1" customHeight="1">
      <c r="A498" s="19">
        <v>2070105</v>
      </c>
      <c r="B498" s="19" t="s">
        <v>378</v>
      </c>
      <c r="C498" s="20">
        <v>0</v>
      </c>
    </row>
    <row r="499" spans="1:3" s="21" customFormat="1" ht="17.100000000000001" hidden="1" customHeight="1">
      <c r="A499" s="19">
        <v>2070106</v>
      </c>
      <c r="B499" s="19" t="s">
        <v>379</v>
      </c>
      <c r="C499" s="20">
        <v>0</v>
      </c>
    </row>
    <row r="500" spans="1:3" s="21" customFormat="1" ht="17.100000000000001" hidden="1" customHeight="1">
      <c r="A500" s="19">
        <v>2070107</v>
      </c>
      <c r="B500" s="19" t="s">
        <v>380</v>
      </c>
      <c r="C500" s="20">
        <v>0</v>
      </c>
    </row>
    <row r="501" spans="1:3" s="21" customFormat="1" ht="17.100000000000001" customHeight="1">
      <c r="A501" s="19">
        <v>2070108</v>
      </c>
      <c r="B501" s="19" t="s">
        <v>381</v>
      </c>
      <c r="C501" s="20">
        <v>2</v>
      </c>
    </row>
    <row r="502" spans="1:3" s="21" customFormat="1" ht="17.100000000000001" customHeight="1">
      <c r="A502" s="19">
        <v>2070109</v>
      </c>
      <c r="B502" s="19" t="s">
        <v>382</v>
      </c>
      <c r="C502" s="20">
        <v>49</v>
      </c>
    </row>
    <row r="503" spans="1:3" s="21" customFormat="1" ht="17.100000000000001" hidden="1" customHeight="1">
      <c r="A503" s="19">
        <v>2070110</v>
      </c>
      <c r="B503" s="19" t="s">
        <v>383</v>
      </c>
      <c r="C503" s="20">
        <v>0</v>
      </c>
    </row>
    <row r="504" spans="1:3" s="21" customFormat="1" ht="17.100000000000001" hidden="1" customHeight="1">
      <c r="A504" s="19">
        <v>2070111</v>
      </c>
      <c r="B504" s="19" t="s">
        <v>384</v>
      </c>
      <c r="C504" s="20">
        <v>0</v>
      </c>
    </row>
    <row r="505" spans="1:3" s="21" customFormat="1" ht="17.100000000000001" customHeight="1">
      <c r="A505" s="19">
        <v>2070112</v>
      </c>
      <c r="B505" s="19" t="s">
        <v>385</v>
      </c>
      <c r="C505" s="20">
        <v>1</v>
      </c>
    </row>
    <row r="506" spans="1:3" s="21" customFormat="1" ht="17.100000000000001" hidden="1" customHeight="1">
      <c r="A506" s="19">
        <v>2070113</v>
      </c>
      <c r="B506" s="19" t="s">
        <v>386</v>
      </c>
      <c r="C506" s="20">
        <v>0</v>
      </c>
    </row>
    <row r="507" spans="1:3" s="21" customFormat="1" ht="17.100000000000001" customHeight="1">
      <c r="A507" s="19">
        <v>2070114</v>
      </c>
      <c r="B507" s="19" t="s">
        <v>1513</v>
      </c>
      <c r="C507" s="20">
        <v>4</v>
      </c>
    </row>
    <row r="508" spans="1:3" s="21" customFormat="1" ht="17.100000000000001" customHeight="1">
      <c r="A508" s="19">
        <v>2070199</v>
      </c>
      <c r="B508" s="19" t="s">
        <v>387</v>
      </c>
      <c r="C508" s="20">
        <v>423</v>
      </c>
    </row>
    <row r="509" spans="1:3" s="21" customFormat="1" ht="17.100000000000001" customHeight="1">
      <c r="A509" s="19">
        <v>20702</v>
      </c>
      <c r="B509" s="22" t="s">
        <v>388</v>
      </c>
      <c r="C509" s="20">
        <f>SUM(C510:C516)</f>
        <v>7</v>
      </c>
    </row>
    <row r="510" spans="1:3" s="21" customFormat="1" ht="17.100000000000001" hidden="1" customHeight="1">
      <c r="A510" s="19">
        <v>2070201</v>
      </c>
      <c r="B510" s="19" t="s">
        <v>69</v>
      </c>
      <c r="C510" s="20">
        <v>0</v>
      </c>
    </row>
    <row r="511" spans="1:3" s="21" customFormat="1" ht="17.100000000000001" hidden="1" customHeight="1">
      <c r="A511" s="19">
        <v>2070202</v>
      </c>
      <c r="B511" s="19" t="s">
        <v>70</v>
      </c>
      <c r="C511" s="20">
        <v>0</v>
      </c>
    </row>
    <row r="512" spans="1:3" s="21" customFormat="1" ht="17.100000000000001" hidden="1" customHeight="1">
      <c r="A512" s="19">
        <v>2070203</v>
      </c>
      <c r="B512" s="19" t="s">
        <v>71</v>
      </c>
      <c r="C512" s="20">
        <v>0</v>
      </c>
    </row>
    <row r="513" spans="1:3" s="21" customFormat="1" ht="17.100000000000001" customHeight="1">
      <c r="A513" s="19">
        <v>2070204</v>
      </c>
      <c r="B513" s="19" t="s">
        <v>389</v>
      </c>
      <c r="C513" s="20">
        <v>7</v>
      </c>
    </row>
    <row r="514" spans="1:3" s="21" customFormat="1" ht="17.100000000000001" hidden="1" customHeight="1">
      <c r="A514" s="19">
        <v>2070205</v>
      </c>
      <c r="B514" s="19" t="s">
        <v>390</v>
      </c>
      <c r="C514" s="20">
        <v>0</v>
      </c>
    </row>
    <row r="515" spans="1:3" s="21" customFormat="1" ht="17.100000000000001" hidden="1" customHeight="1">
      <c r="A515" s="19">
        <v>2070206</v>
      </c>
      <c r="B515" s="19" t="s">
        <v>391</v>
      </c>
      <c r="C515" s="20"/>
    </row>
    <row r="516" spans="1:3" s="21" customFormat="1" ht="17.100000000000001" hidden="1" customHeight="1">
      <c r="A516" s="19">
        <v>2070299</v>
      </c>
      <c r="B516" s="19" t="s">
        <v>392</v>
      </c>
      <c r="C516" s="20">
        <v>0</v>
      </c>
    </row>
    <row r="517" spans="1:3" s="21" customFormat="1" ht="17.100000000000001" customHeight="1">
      <c r="A517" s="19">
        <v>20703</v>
      </c>
      <c r="B517" s="22" t="s">
        <v>393</v>
      </c>
      <c r="C517" s="20">
        <f>SUM(C518:C527)</f>
        <v>29</v>
      </c>
    </row>
    <row r="518" spans="1:3" s="21" customFormat="1" ht="17.100000000000001" hidden="1" customHeight="1">
      <c r="A518" s="19">
        <v>2070301</v>
      </c>
      <c r="B518" s="19" t="s">
        <v>69</v>
      </c>
      <c r="C518" s="20">
        <v>0</v>
      </c>
    </row>
    <row r="519" spans="1:3" s="21" customFormat="1" ht="17.100000000000001" customHeight="1">
      <c r="A519" s="19">
        <v>2070302</v>
      </c>
      <c r="B519" s="19" t="s">
        <v>70</v>
      </c>
      <c r="C519" s="20">
        <v>6</v>
      </c>
    </row>
    <row r="520" spans="1:3" s="21" customFormat="1" ht="17.100000000000001" hidden="1" customHeight="1">
      <c r="A520" s="19">
        <v>2070303</v>
      </c>
      <c r="B520" s="19" t="s">
        <v>71</v>
      </c>
      <c r="C520" s="20">
        <v>0</v>
      </c>
    </row>
    <row r="521" spans="1:3" s="21" customFormat="1" ht="17.100000000000001" hidden="1" customHeight="1">
      <c r="A521" s="19">
        <v>2070304</v>
      </c>
      <c r="B521" s="19" t="s">
        <v>394</v>
      </c>
      <c r="C521" s="20">
        <v>0</v>
      </c>
    </row>
    <row r="522" spans="1:3" s="21" customFormat="1" ht="17.100000000000001" customHeight="1">
      <c r="A522" s="19">
        <v>2070305</v>
      </c>
      <c r="B522" s="19" t="s">
        <v>395</v>
      </c>
      <c r="C522" s="20">
        <v>23</v>
      </c>
    </row>
    <row r="523" spans="1:3" s="21" customFormat="1" ht="17.100000000000001" hidden="1" customHeight="1">
      <c r="A523" s="19">
        <v>2070306</v>
      </c>
      <c r="B523" s="19" t="s">
        <v>396</v>
      </c>
      <c r="C523" s="20">
        <v>0</v>
      </c>
    </row>
    <row r="524" spans="1:3" s="21" customFormat="1" ht="17.100000000000001" hidden="1" customHeight="1">
      <c r="A524" s="19">
        <v>2070307</v>
      </c>
      <c r="B524" s="19" t="s">
        <v>397</v>
      </c>
      <c r="C524" s="20"/>
    </row>
    <row r="525" spans="1:3" s="21" customFormat="1" ht="17.100000000000001" hidden="1" customHeight="1">
      <c r="A525" s="19">
        <v>2070308</v>
      </c>
      <c r="B525" s="19" t="s">
        <v>398</v>
      </c>
      <c r="C525" s="20">
        <v>0</v>
      </c>
    </row>
    <row r="526" spans="1:3" s="21" customFormat="1" ht="17.100000000000001" hidden="1" customHeight="1">
      <c r="A526" s="19">
        <v>2070309</v>
      </c>
      <c r="B526" s="19" t="s">
        <v>399</v>
      </c>
      <c r="C526" s="20">
        <v>0</v>
      </c>
    </row>
    <row r="527" spans="1:3" s="21" customFormat="1" ht="17.100000000000001" hidden="1" customHeight="1">
      <c r="A527" s="19">
        <v>2070399</v>
      </c>
      <c r="B527" s="19" t="s">
        <v>400</v>
      </c>
      <c r="C527" s="20">
        <v>0</v>
      </c>
    </row>
    <row r="528" spans="1:3" s="21" customFormat="1" ht="17.100000000000001" customHeight="1">
      <c r="A528" s="19">
        <v>20706</v>
      </c>
      <c r="B528" s="23" t="s">
        <v>401</v>
      </c>
      <c r="C528" s="20">
        <f>SUM(C529:C536)</f>
        <v>2</v>
      </c>
    </row>
    <row r="529" spans="1:3" s="21" customFormat="1" ht="17.100000000000001" hidden="1" customHeight="1">
      <c r="A529" s="19">
        <v>2070601</v>
      </c>
      <c r="B529" s="24" t="s">
        <v>69</v>
      </c>
      <c r="C529" s="20">
        <v>0</v>
      </c>
    </row>
    <row r="530" spans="1:3" s="21" customFormat="1" ht="17.100000000000001" customHeight="1">
      <c r="A530" s="19">
        <v>2070602</v>
      </c>
      <c r="B530" s="24" t="s">
        <v>70</v>
      </c>
      <c r="C530" s="20">
        <v>2</v>
      </c>
    </row>
    <row r="531" spans="1:3" s="21" customFormat="1" ht="17.100000000000001" hidden="1" customHeight="1">
      <c r="A531" s="19">
        <v>2070603</v>
      </c>
      <c r="B531" s="24" t="s">
        <v>71</v>
      </c>
      <c r="C531" s="20">
        <v>0</v>
      </c>
    </row>
    <row r="532" spans="1:3" s="21" customFormat="1" ht="17.100000000000001" hidden="1" customHeight="1">
      <c r="A532" s="19">
        <v>2070604</v>
      </c>
      <c r="B532" s="24" t="s">
        <v>402</v>
      </c>
      <c r="C532" s="20">
        <v>0</v>
      </c>
    </row>
    <row r="533" spans="1:3" s="21" customFormat="1" ht="17.100000000000001" hidden="1" customHeight="1">
      <c r="A533" s="19">
        <v>2070605</v>
      </c>
      <c r="B533" s="24" t="s">
        <v>403</v>
      </c>
      <c r="C533" s="20">
        <v>0</v>
      </c>
    </row>
    <row r="534" spans="1:3" s="21" customFormat="1" ht="17.100000000000001" hidden="1" customHeight="1">
      <c r="A534" s="19">
        <v>2070606</v>
      </c>
      <c r="B534" s="24" t="s">
        <v>404</v>
      </c>
      <c r="C534" s="20">
        <v>0</v>
      </c>
    </row>
    <row r="535" spans="1:3" s="21" customFormat="1" ht="17.100000000000001" hidden="1" customHeight="1">
      <c r="A535" s="19">
        <v>2070607</v>
      </c>
      <c r="B535" s="24" t="s">
        <v>405</v>
      </c>
      <c r="C535" s="20">
        <v>0</v>
      </c>
    </row>
    <row r="536" spans="1:3" s="21" customFormat="1" ht="17.100000000000001" hidden="1" customHeight="1">
      <c r="A536" s="19">
        <v>2070699</v>
      </c>
      <c r="B536" s="24" t="s">
        <v>406</v>
      </c>
      <c r="C536" s="20"/>
    </row>
    <row r="537" spans="1:3" s="21" customFormat="1" ht="17.100000000000001" hidden="1" customHeight="1">
      <c r="A537" s="19">
        <v>20708</v>
      </c>
      <c r="B537" s="23" t="s">
        <v>407</v>
      </c>
      <c r="C537" s="20">
        <f>SUM(C538:C544)</f>
        <v>0</v>
      </c>
    </row>
    <row r="538" spans="1:3" s="21" customFormat="1" ht="17.100000000000001" hidden="1" customHeight="1">
      <c r="A538" s="19">
        <v>2070801</v>
      </c>
      <c r="B538" s="24" t="s">
        <v>69</v>
      </c>
      <c r="C538" s="20">
        <v>0</v>
      </c>
    </row>
    <row r="539" spans="1:3" s="21" customFormat="1" ht="17.100000000000001" hidden="1" customHeight="1">
      <c r="A539" s="19">
        <v>2070802</v>
      </c>
      <c r="B539" s="24" t="s">
        <v>70</v>
      </c>
      <c r="C539" s="20">
        <v>0</v>
      </c>
    </row>
    <row r="540" spans="1:3" s="21" customFormat="1" ht="17.100000000000001" hidden="1" customHeight="1">
      <c r="A540" s="19">
        <v>2070803</v>
      </c>
      <c r="B540" s="24" t="s">
        <v>71</v>
      </c>
      <c r="C540" s="20">
        <v>0</v>
      </c>
    </row>
    <row r="541" spans="1:3" s="21" customFormat="1" ht="17.100000000000001" hidden="1" customHeight="1">
      <c r="A541" s="19">
        <v>2070806</v>
      </c>
      <c r="B541" s="24" t="s">
        <v>1514</v>
      </c>
      <c r="C541" s="20">
        <v>0</v>
      </c>
    </row>
    <row r="542" spans="1:3" s="21" customFormat="1" ht="17.100000000000001" hidden="1" customHeight="1">
      <c r="A542" s="19">
        <v>2070807</v>
      </c>
      <c r="B542" s="24" t="s">
        <v>1727</v>
      </c>
      <c r="C542" s="20">
        <v>0</v>
      </c>
    </row>
    <row r="543" spans="1:3" s="21" customFormat="1" ht="17.100000000000001" hidden="1" customHeight="1">
      <c r="A543" s="19">
        <v>2070808</v>
      </c>
      <c r="B543" s="24" t="s">
        <v>1728</v>
      </c>
      <c r="C543" s="20">
        <v>0</v>
      </c>
    </row>
    <row r="544" spans="1:3" s="21" customFormat="1" ht="17.100000000000001" hidden="1" customHeight="1">
      <c r="A544" s="19">
        <v>2070899</v>
      </c>
      <c r="B544" s="24" t="s">
        <v>408</v>
      </c>
      <c r="C544" s="20">
        <v>0</v>
      </c>
    </row>
    <row r="545" spans="1:3" s="21" customFormat="1" ht="17.100000000000001" hidden="1" customHeight="1">
      <c r="A545" s="19">
        <v>20799</v>
      </c>
      <c r="B545" s="22" t="s">
        <v>1515</v>
      </c>
      <c r="C545" s="20">
        <f>SUM(C546:C548)</f>
        <v>0</v>
      </c>
    </row>
    <row r="546" spans="1:3" s="21" customFormat="1" ht="17.100000000000001" hidden="1" customHeight="1">
      <c r="A546" s="19">
        <v>2079902</v>
      </c>
      <c r="B546" s="19" t="s">
        <v>409</v>
      </c>
      <c r="C546" s="20"/>
    </row>
    <row r="547" spans="1:3" s="21" customFormat="1" ht="17.100000000000001" hidden="1" customHeight="1">
      <c r="A547" s="19">
        <v>2079903</v>
      </c>
      <c r="B547" s="19" t="s">
        <v>410</v>
      </c>
      <c r="C547" s="20"/>
    </row>
    <row r="548" spans="1:3" s="21" customFormat="1" ht="17.100000000000001" hidden="1" customHeight="1">
      <c r="A548" s="19">
        <v>2079999</v>
      </c>
      <c r="B548" s="19" t="s">
        <v>1516</v>
      </c>
      <c r="C548" s="20"/>
    </row>
    <row r="549" spans="1:3" s="21" customFormat="1" ht="17.100000000000001" customHeight="1">
      <c r="A549" s="19">
        <v>208</v>
      </c>
      <c r="B549" s="22" t="s">
        <v>28</v>
      </c>
      <c r="C549" s="20">
        <f>SUM(C550,C569,C577,C579,C588,C592,C602,C610,C617,C625,C634,C639,C642,C645,C648,C651,C654,C658,C662,C670,C673)</f>
        <v>69336</v>
      </c>
    </row>
    <row r="550" spans="1:3" s="21" customFormat="1" ht="17.100000000000001" customHeight="1">
      <c r="A550" s="19">
        <v>20801</v>
      </c>
      <c r="B550" s="22" t="s">
        <v>411</v>
      </c>
      <c r="C550" s="20">
        <f>SUM(C551:C568)</f>
        <v>6465</v>
      </c>
    </row>
    <row r="551" spans="1:3" s="21" customFormat="1" ht="17.100000000000001" customHeight="1">
      <c r="A551" s="19">
        <v>2080101</v>
      </c>
      <c r="B551" s="19" t="s">
        <v>69</v>
      </c>
      <c r="C551" s="20">
        <v>2003</v>
      </c>
    </row>
    <row r="552" spans="1:3" s="21" customFormat="1" ht="17.100000000000001" customHeight="1">
      <c r="A552" s="19">
        <v>2080102</v>
      </c>
      <c r="B552" s="19" t="s">
        <v>70</v>
      </c>
      <c r="C552" s="20">
        <v>276</v>
      </c>
    </row>
    <row r="553" spans="1:3" s="21" customFormat="1" ht="17.100000000000001" hidden="1" customHeight="1">
      <c r="A553" s="19">
        <v>2080103</v>
      </c>
      <c r="B553" s="19" t="s">
        <v>71</v>
      </c>
      <c r="C553" s="20">
        <v>0</v>
      </c>
    </row>
    <row r="554" spans="1:3" s="21" customFormat="1" ht="17.100000000000001" customHeight="1">
      <c r="A554" s="19">
        <v>2080104</v>
      </c>
      <c r="B554" s="19" t="s">
        <v>412</v>
      </c>
      <c r="C554" s="20">
        <v>44</v>
      </c>
    </row>
    <row r="555" spans="1:3" s="21" customFormat="1" ht="17.100000000000001" customHeight="1">
      <c r="A555" s="19">
        <v>2080105</v>
      </c>
      <c r="B555" s="19" t="s">
        <v>413</v>
      </c>
      <c r="C555" s="20">
        <v>4</v>
      </c>
    </row>
    <row r="556" spans="1:3" s="21" customFormat="1" ht="17.100000000000001" customHeight="1">
      <c r="A556" s="19">
        <v>2080106</v>
      </c>
      <c r="B556" s="19" t="s">
        <v>414</v>
      </c>
      <c r="C556" s="20">
        <v>9</v>
      </c>
    </row>
    <row r="557" spans="1:3" s="21" customFormat="1" ht="17.100000000000001" hidden="1" customHeight="1">
      <c r="A557" s="19">
        <v>2080107</v>
      </c>
      <c r="B557" s="19" t="s">
        <v>415</v>
      </c>
      <c r="C557" s="20">
        <v>0</v>
      </c>
    </row>
    <row r="558" spans="1:3" s="21" customFormat="1" ht="17.100000000000001" hidden="1" customHeight="1">
      <c r="A558" s="19">
        <v>2080108</v>
      </c>
      <c r="B558" s="19" t="s">
        <v>110</v>
      </c>
      <c r="C558" s="20">
        <v>0</v>
      </c>
    </row>
    <row r="559" spans="1:3" s="21" customFormat="1" ht="17.100000000000001" customHeight="1">
      <c r="A559" s="19">
        <v>2080109</v>
      </c>
      <c r="B559" s="19" t="s">
        <v>416</v>
      </c>
      <c r="C559" s="20">
        <v>1</v>
      </c>
    </row>
    <row r="560" spans="1:3" s="21" customFormat="1" ht="17.100000000000001" hidden="1" customHeight="1">
      <c r="A560" s="19">
        <v>2080110</v>
      </c>
      <c r="B560" s="19" t="s">
        <v>417</v>
      </c>
      <c r="C560" s="20">
        <v>0</v>
      </c>
    </row>
    <row r="561" spans="1:3" s="21" customFormat="1" ht="17.100000000000001" hidden="1" customHeight="1">
      <c r="A561" s="19">
        <v>2080111</v>
      </c>
      <c r="B561" s="19" t="s">
        <v>418</v>
      </c>
      <c r="C561" s="20">
        <v>0</v>
      </c>
    </row>
    <row r="562" spans="1:3" s="21" customFormat="1" ht="17.100000000000001" customHeight="1">
      <c r="A562" s="19">
        <v>2080112</v>
      </c>
      <c r="B562" s="19" t="s">
        <v>419</v>
      </c>
      <c r="C562" s="20">
        <v>68</v>
      </c>
    </row>
    <row r="563" spans="1:3" s="21" customFormat="1" ht="17.100000000000001" hidden="1" customHeight="1">
      <c r="A563" s="19">
        <v>2080113</v>
      </c>
      <c r="B563" s="19" t="s">
        <v>127</v>
      </c>
      <c r="C563" s="20">
        <v>0</v>
      </c>
    </row>
    <row r="564" spans="1:3" s="21" customFormat="1" ht="17.100000000000001" hidden="1" customHeight="1">
      <c r="A564" s="19">
        <v>2080114</v>
      </c>
      <c r="B564" s="19" t="s">
        <v>128</v>
      </c>
      <c r="C564" s="20"/>
    </row>
    <row r="565" spans="1:3" s="21" customFormat="1" ht="17.100000000000001" hidden="1" customHeight="1">
      <c r="A565" s="19">
        <v>2080115</v>
      </c>
      <c r="B565" s="19" t="s">
        <v>129</v>
      </c>
      <c r="C565" s="20">
        <v>0</v>
      </c>
    </row>
    <row r="566" spans="1:3" s="21" customFormat="1" ht="17.100000000000001" hidden="1" customHeight="1">
      <c r="A566" s="19">
        <v>2080116</v>
      </c>
      <c r="B566" s="19" t="s">
        <v>130</v>
      </c>
      <c r="C566" s="20">
        <v>0</v>
      </c>
    </row>
    <row r="567" spans="1:3" s="21" customFormat="1" ht="17.100000000000001" hidden="1" customHeight="1">
      <c r="A567" s="19">
        <v>2080150</v>
      </c>
      <c r="B567" s="19" t="s">
        <v>78</v>
      </c>
      <c r="C567" s="20">
        <v>0</v>
      </c>
    </row>
    <row r="568" spans="1:3" s="21" customFormat="1" ht="17.100000000000001" customHeight="1">
      <c r="A568" s="19">
        <v>2080199</v>
      </c>
      <c r="B568" s="19" t="s">
        <v>420</v>
      </c>
      <c r="C568" s="20">
        <v>4060</v>
      </c>
    </row>
    <row r="569" spans="1:3" s="21" customFormat="1" ht="17.100000000000001" customHeight="1">
      <c r="A569" s="19">
        <v>20802</v>
      </c>
      <c r="B569" s="22" t="s">
        <v>421</v>
      </c>
      <c r="C569" s="20">
        <f>SUM(C570:C576)</f>
        <v>16600</v>
      </c>
    </row>
    <row r="570" spans="1:3" s="21" customFormat="1" ht="17.100000000000001" customHeight="1">
      <c r="A570" s="19">
        <v>2080201</v>
      </c>
      <c r="B570" s="19" t="s">
        <v>69</v>
      </c>
      <c r="C570" s="20">
        <v>1057</v>
      </c>
    </row>
    <row r="571" spans="1:3" s="21" customFormat="1" ht="17.100000000000001" customHeight="1">
      <c r="A571" s="19">
        <v>2080202</v>
      </c>
      <c r="B571" s="19" t="s">
        <v>70</v>
      </c>
      <c r="C571" s="20">
        <v>132</v>
      </c>
    </row>
    <row r="572" spans="1:3" s="21" customFormat="1" ht="17.100000000000001" hidden="1" customHeight="1">
      <c r="A572" s="19">
        <v>2080203</v>
      </c>
      <c r="B572" s="19" t="s">
        <v>71</v>
      </c>
      <c r="C572" s="20">
        <v>0</v>
      </c>
    </row>
    <row r="573" spans="1:3" s="21" customFormat="1" ht="17.100000000000001" hidden="1" customHeight="1">
      <c r="A573" s="19">
        <v>2080206</v>
      </c>
      <c r="B573" s="19" t="s">
        <v>1517</v>
      </c>
      <c r="C573" s="20">
        <v>0</v>
      </c>
    </row>
    <row r="574" spans="1:3" s="21" customFormat="1" ht="17.100000000000001" customHeight="1">
      <c r="A574" s="19">
        <v>2080207</v>
      </c>
      <c r="B574" s="19" t="s">
        <v>422</v>
      </c>
      <c r="C574" s="20">
        <v>10</v>
      </c>
    </row>
    <row r="575" spans="1:3" s="21" customFormat="1" ht="17.100000000000001" customHeight="1">
      <c r="A575" s="19">
        <v>2080208</v>
      </c>
      <c r="B575" s="19" t="s">
        <v>1518</v>
      </c>
      <c r="C575" s="20">
        <v>15281</v>
      </c>
    </row>
    <row r="576" spans="1:3" s="21" customFormat="1" ht="17.100000000000001" customHeight="1">
      <c r="A576" s="19">
        <v>2080299</v>
      </c>
      <c r="B576" s="19" t="s">
        <v>423</v>
      </c>
      <c r="C576" s="20">
        <v>120</v>
      </c>
    </row>
    <row r="577" spans="1:3" s="21" customFormat="1" ht="17.100000000000001" hidden="1" customHeight="1">
      <c r="A577" s="19">
        <v>20804</v>
      </c>
      <c r="B577" s="22" t="s">
        <v>424</v>
      </c>
      <c r="C577" s="20">
        <f>C578</f>
        <v>0</v>
      </c>
    </row>
    <row r="578" spans="1:3" s="21" customFormat="1" ht="17.100000000000001" hidden="1" customHeight="1">
      <c r="A578" s="19">
        <v>2080402</v>
      </c>
      <c r="B578" s="19" t="s">
        <v>425</v>
      </c>
      <c r="C578" s="20">
        <v>0</v>
      </c>
    </row>
    <row r="579" spans="1:3" s="21" customFormat="1" ht="17.100000000000001" customHeight="1">
      <c r="A579" s="19">
        <v>20805</v>
      </c>
      <c r="B579" s="22" t="s">
        <v>1519</v>
      </c>
      <c r="C579" s="20">
        <f>SUM(C580:C587)</f>
        <v>22846</v>
      </c>
    </row>
    <row r="580" spans="1:3" s="21" customFormat="1" ht="17.100000000000001" hidden="1" customHeight="1">
      <c r="A580" s="19">
        <v>2080501</v>
      </c>
      <c r="B580" s="19" t="s">
        <v>1520</v>
      </c>
      <c r="C580" s="20">
        <v>0</v>
      </c>
    </row>
    <row r="581" spans="1:3" s="21" customFormat="1" ht="17.100000000000001" hidden="1" customHeight="1">
      <c r="A581" s="19">
        <v>2080502</v>
      </c>
      <c r="B581" s="19" t="s">
        <v>426</v>
      </c>
      <c r="C581" s="20">
        <v>0</v>
      </c>
    </row>
    <row r="582" spans="1:3" s="21" customFormat="1" ht="17.100000000000001" hidden="1" customHeight="1">
      <c r="A582" s="19">
        <v>2080503</v>
      </c>
      <c r="B582" s="19" t="s">
        <v>427</v>
      </c>
      <c r="C582" s="20">
        <v>0</v>
      </c>
    </row>
    <row r="583" spans="1:3" s="21" customFormat="1" ht="17.100000000000001" customHeight="1">
      <c r="A583" s="19">
        <v>2080505</v>
      </c>
      <c r="B583" s="19" t="s">
        <v>428</v>
      </c>
      <c r="C583" s="20">
        <v>8014</v>
      </c>
    </row>
    <row r="584" spans="1:3" s="21" customFormat="1" ht="17.100000000000001" customHeight="1">
      <c r="A584" s="19">
        <v>2080506</v>
      </c>
      <c r="B584" s="19" t="s">
        <v>429</v>
      </c>
      <c r="C584" s="20">
        <v>1666</v>
      </c>
    </row>
    <row r="585" spans="1:3" s="21" customFormat="1" ht="17.100000000000001" customHeight="1">
      <c r="A585" s="19">
        <v>2080507</v>
      </c>
      <c r="B585" s="19" t="s">
        <v>430</v>
      </c>
      <c r="C585" s="20">
        <v>13166</v>
      </c>
    </row>
    <row r="586" spans="1:3" s="21" customFormat="1" ht="17.100000000000001" hidden="1" customHeight="1">
      <c r="A586" s="19">
        <v>2080508</v>
      </c>
      <c r="B586" s="19" t="s">
        <v>1729</v>
      </c>
      <c r="C586" s="20">
        <v>0</v>
      </c>
    </row>
    <row r="587" spans="1:3" s="21" customFormat="1" ht="17.100000000000001" hidden="1" customHeight="1">
      <c r="A587" s="19">
        <v>2080599</v>
      </c>
      <c r="B587" s="19" t="s">
        <v>1521</v>
      </c>
      <c r="C587" s="20">
        <v>0</v>
      </c>
    </row>
    <row r="588" spans="1:3" s="21" customFormat="1" ht="17.100000000000001" customHeight="1">
      <c r="A588" s="19">
        <v>20806</v>
      </c>
      <c r="B588" s="22" t="s">
        <v>431</v>
      </c>
      <c r="C588" s="20">
        <f>SUM(C589:C591)</f>
        <v>109</v>
      </c>
    </row>
    <row r="589" spans="1:3" s="21" customFormat="1" ht="17.100000000000001" hidden="1" customHeight="1">
      <c r="A589" s="19">
        <v>2080601</v>
      </c>
      <c r="B589" s="19" t="s">
        <v>432</v>
      </c>
      <c r="C589" s="20">
        <v>0</v>
      </c>
    </row>
    <row r="590" spans="1:3" s="21" customFormat="1" ht="17.100000000000001" hidden="1" customHeight="1">
      <c r="A590" s="19">
        <v>2080602</v>
      </c>
      <c r="B590" s="19" t="s">
        <v>433</v>
      </c>
      <c r="C590" s="20">
        <v>0</v>
      </c>
    </row>
    <row r="591" spans="1:3" s="21" customFormat="1" ht="17.100000000000001" customHeight="1">
      <c r="A591" s="19">
        <v>2080699</v>
      </c>
      <c r="B591" s="19" t="s">
        <v>434</v>
      </c>
      <c r="C591" s="20">
        <v>109</v>
      </c>
    </row>
    <row r="592" spans="1:3" s="21" customFormat="1" ht="17.100000000000001" customHeight="1">
      <c r="A592" s="19">
        <v>20807</v>
      </c>
      <c r="B592" s="22" t="s">
        <v>435</v>
      </c>
      <c r="C592" s="20">
        <f>SUM(C593:C601)</f>
        <v>468</v>
      </c>
    </row>
    <row r="593" spans="1:3" s="21" customFormat="1" ht="17.100000000000001" customHeight="1">
      <c r="A593" s="19">
        <v>2080701</v>
      </c>
      <c r="B593" s="19" t="s">
        <v>436</v>
      </c>
      <c r="C593" s="20">
        <v>425</v>
      </c>
    </row>
    <row r="594" spans="1:3" s="21" customFormat="1" ht="17.100000000000001" hidden="1" customHeight="1">
      <c r="A594" s="19">
        <v>2080702</v>
      </c>
      <c r="B594" s="19" t="s">
        <v>437</v>
      </c>
      <c r="C594" s="20">
        <v>0</v>
      </c>
    </row>
    <row r="595" spans="1:3" s="21" customFormat="1" ht="17.100000000000001" hidden="1" customHeight="1">
      <c r="A595" s="19">
        <v>2080704</v>
      </c>
      <c r="B595" s="19" t="s">
        <v>438</v>
      </c>
      <c r="C595" s="20">
        <v>0</v>
      </c>
    </row>
    <row r="596" spans="1:3" s="21" customFormat="1" ht="17.100000000000001" hidden="1" customHeight="1">
      <c r="A596" s="19">
        <v>2080705</v>
      </c>
      <c r="B596" s="19" t="s">
        <v>439</v>
      </c>
      <c r="C596" s="20">
        <v>0</v>
      </c>
    </row>
    <row r="597" spans="1:3" s="21" customFormat="1" ht="17.100000000000001" hidden="1" customHeight="1">
      <c r="A597" s="19">
        <v>2080709</v>
      </c>
      <c r="B597" s="19" t="s">
        <v>440</v>
      </c>
      <c r="C597" s="20">
        <v>0</v>
      </c>
    </row>
    <row r="598" spans="1:3" s="21" customFormat="1" ht="17.100000000000001" hidden="1" customHeight="1">
      <c r="A598" s="19">
        <v>2080711</v>
      </c>
      <c r="B598" s="19" t="s">
        <v>441</v>
      </c>
      <c r="C598" s="20">
        <v>0</v>
      </c>
    </row>
    <row r="599" spans="1:3" s="21" customFormat="1" ht="17.100000000000001" hidden="1" customHeight="1">
      <c r="A599" s="19">
        <v>2080712</v>
      </c>
      <c r="B599" s="19" t="s">
        <v>442</v>
      </c>
      <c r="C599" s="20">
        <v>0</v>
      </c>
    </row>
    <row r="600" spans="1:3" s="21" customFormat="1" ht="17.100000000000001" customHeight="1">
      <c r="A600" s="19">
        <v>2080713</v>
      </c>
      <c r="B600" s="19" t="s">
        <v>1730</v>
      </c>
      <c r="C600" s="20">
        <v>26</v>
      </c>
    </row>
    <row r="601" spans="1:3" s="21" customFormat="1" ht="17.100000000000001" customHeight="1">
      <c r="A601" s="19">
        <v>2080799</v>
      </c>
      <c r="B601" s="19" t="s">
        <v>443</v>
      </c>
      <c r="C601" s="20">
        <v>17</v>
      </c>
    </row>
    <row r="602" spans="1:3" s="21" customFormat="1" ht="17.100000000000001" customHeight="1">
      <c r="A602" s="19">
        <v>20808</v>
      </c>
      <c r="B602" s="22" t="s">
        <v>444</v>
      </c>
      <c r="C602" s="20">
        <f>SUM(C603:C609)</f>
        <v>3756</v>
      </c>
    </row>
    <row r="603" spans="1:3" s="21" customFormat="1" ht="17.100000000000001" customHeight="1">
      <c r="A603" s="19">
        <v>2080801</v>
      </c>
      <c r="B603" s="19" t="s">
        <v>445</v>
      </c>
      <c r="C603" s="20">
        <v>1000</v>
      </c>
    </row>
    <row r="604" spans="1:3" s="21" customFormat="1" ht="17.100000000000001" customHeight="1">
      <c r="A604" s="19">
        <v>2080802</v>
      </c>
      <c r="B604" s="19" t="s">
        <v>446</v>
      </c>
      <c r="C604" s="20">
        <v>450</v>
      </c>
    </row>
    <row r="605" spans="1:3" s="21" customFormat="1" ht="17.100000000000001" customHeight="1">
      <c r="A605" s="19">
        <v>2080803</v>
      </c>
      <c r="B605" s="19" t="s">
        <v>447</v>
      </c>
      <c r="C605" s="20">
        <v>200</v>
      </c>
    </row>
    <row r="606" spans="1:3" s="21" customFormat="1" ht="17.100000000000001" hidden="1" customHeight="1">
      <c r="A606" s="19">
        <v>2080804</v>
      </c>
      <c r="B606" s="19" t="s">
        <v>448</v>
      </c>
      <c r="C606" s="20">
        <v>0</v>
      </c>
    </row>
    <row r="607" spans="1:3" s="21" customFormat="1" ht="17.100000000000001" customHeight="1">
      <c r="A607" s="19">
        <v>2080805</v>
      </c>
      <c r="B607" s="19" t="s">
        <v>449</v>
      </c>
      <c r="C607" s="20">
        <v>2005</v>
      </c>
    </row>
    <row r="608" spans="1:3" s="21" customFormat="1" ht="17.100000000000001" hidden="1" customHeight="1">
      <c r="A608" s="19">
        <v>2080806</v>
      </c>
      <c r="B608" s="19" t="s">
        <v>450</v>
      </c>
      <c r="C608" s="20">
        <v>0</v>
      </c>
    </row>
    <row r="609" spans="1:3" s="21" customFormat="1" ht="17.100000000000001" customHeight="1">
      <c r="A609" s="19">
        <v>2080899</v>
      </c>
      <c r="B609" s="19" t="s">
        <v>451</v>
      </c>
      <c r="C609" s="20">
        <v>101</v>
      </c>
    </row>
    <row r="610" spans="1:3" s="21" customFormat="1" ht="17.100000000000001" customHeight="1">
      <c r="A610" s="19">
        <v>20809</v>
      </c>
      <c r="B610" s="22" t="s">
        <v>452</v>
      </c>
      <c r="C610" s="20">
        <f>SUM(C611:C616)</f>
        <v>4472</v>
      </c>
    </row>
    <row r="611" spans="1:3" s="21" customFormat="1" ht="17.100000000000001" customHeight="1">
      <c r="A611" s="19">
        <v>2080901</v>
      </c>
      <c r="B611" s="19" t="s">
        <v>453</v>
      </c>
      <c r="C611" s="20">
        <v>130</v>
      </c>
    </row>
    <row r="612" spans="1:3" s="21" customFormat="1" ht="17.100000000000001" customHeight="1">
      <c r="A612" s="19">
        <v>2080902</v>
      </c>
      <c r="B612" s="19" t="s">
        <v>454</v>
      </c>
      <c r="C612" s="20">
        <v>2667</v>
      </c>
    </row>
    <row r="613" spans="1:3" s="21" customFormat="1" ht="17.100000000000001" hidden="1" customHeight="1">
      <c r="A613" s="19">
        <v>2080903</v>
      </c>
      <c r="B613" s="19" t="s">
        <v>455</v>
      </c>
      <c r="C613" s="20">
        <v>0</v>
      </c>
    </row>
    <row r="614" spans="1:3" s="21" customFormat="1" ht="17.100000000000001" hidden="1" customHeight="1">
      <c r="A614" s="19">
        <v>2080904</v>
      </c>
      <c r="B614" s="19" t="s">
        <v>456</v>
      </c>
      <c r="C614" s="20">
        <v>0</v>
      </c>
    </row>
    <row r="615" spans="1:3" s="21" customFormat="1" ht="17.100000000000001" customHeight="1">
      <c r="A615" s="19">
        <v>2080905</v>
      </c>
      <c r="B615" s="19" t="s">
        <v>457</v>
      </c>
      <c r="C615" s="20">
        <v>35</v>
      </c>
    </row>
    <row r="616" spans="1:3" s="21" customFormat="1" ht="17.100000000000001" customHeight="1">
      <c r="A616" s="19">
        <v>2080999</v>
      </c>
      <c r="B616" s="19" t="s">
        <v>458</v>
      </c>
      <c r="C616" s="20">
        <v>1640</v>
      </c>
    </row>
    <row r="617" spans="1:3" s="21" customFormat="1" ht="17.100000000000001" customHeight="1">
      <c r="A617" s="19">
        <v>20810</v>
      </c>
      <c r="B617" s="22" t="s">
        <v>459</v>
      </c>
      <c r="C617" s="20">
        <f>SUM(C618:C624)</f>
        <v>3979</v>
      </c>
    </row>
    <row r="618" spans="1:3" s="21" customFormat="1" ht="17.100000000000001" customHeight="1">
      <c r="A618" s="19">
        <v>2081001</v>
      </c>
      <c r="B618" s="19" t="s">
        <v>460</v>
      </c>
      <c r="C618" s="20">
        <v>75</v>
      </c>
    </row>
    <row r="619" spans="1:3" s="21" customFormat="1" ht="17.100000000000001" customHeight="1">
      <c r="A619" s="19">
        <v>2081002</v>
      </c>
      <c r="B619" s="19" t="s">
        <v>461</v>
      </c>
      <c r="C619" s="20">
        <v>3720</v>
      </c>
    </row>
    <row r="620" spans="1:3" s="21" customFormat="1" ht="17.100000000000001" hidden="1" customHeight="1">
      <c r="A620" s="19">
        <v>2081003</v>
      </c>
      <c r="B620" s="19" t="s">
        <v>1522</v>
      </c>
      <c r="C620" s="20">
        <v>0</v>
      </c>
    </row>
    <row r="621" spans="1:3" s="21" customFormat="1" ht="17.100000000000001" customHeight="1">
      <c r="A621" s="19">
        <v>2081004</v>
      </c>
      <c r="B621" s="19" t="s">
        <v>462</v>
      </c>
      <c r="C621" s="20">
        <v>84</v>
      </c>
    </row>
    <row r="622" spans="1:3" s="21" customFormat="1" ht="17.100000000000001" hidden="1" customHeight="1">
      <c r="A622" s="19">
        <v>2081005</v>
      </c>
      <c r="B622" s="19" t="s">
        <v>463</v>
      </c>
      <c r="C622" s="20">
        <v>0</v>
      </c>
    </row>
    <row r="623" spans="1:3" s="21" customFormat="1" ht="17.100000000000001" hidden="1" customHeight="1">
      <c r="A623" s="19">
        <v>2081006</v>
      </c>
      <c r="B623" s="19" t="s">
        <v>1523</v>
      </c>
      <c r="C623" s="20">
        <v>0</v>
      </c>
    </row>
    <row r="624" spans="1:3" s="21" customFormat="1" ht="17.100000000000001" customHeight="1">
      <c r="A624" s="19">
        <v>2081099</v>
      </c>
      <c r="B624" s="19" t="s">
        <v>464</v>
      </c>
      <c r="C624" s="20">
        <v>100</v>
      </c>
    </row>
    <row r="625" spans="1:3" s="21" customFormat="1" ht="17.100000000000001" customHeight="1">
      <c r="A625" s="19">
        <v>20811</v>
      </c>
      <c r="B625" s="22" t="s">
        <v>465</v>
      </c>
      <c r="C625" s="20">
        <f>SUM(C626:C633)</f>
        <v>1971</v>
      </c>
    </row>
    <row r="626" spans="1:3" s="21" customFormat="1" ht="17.100000000000001" customHeight="1">
      <c r="A626" s="19">
        <v>2081101</v>
      </c>
      <c r="B626" s="19" t="s">
        <v>69</v>
      </c>
      <c r="C626" s="20">
        <v>308</v>
      </c>
    </row>
    <row r="627" spans="1:3" s="21" customFormat="1" ht="17.100000000000001" hidden="1" customHeight="1">
      <c r="A627" s="19">
        <v>2081102</v>
      </c>
      <c r="B627" s="19" t="s">
        <v>70</v>
      </c>
      <c r="C627" s="20">
        <v>0</v>
      </c>
    </row>
    <row r="628" spans="1:3" s="21" customFormat="1" ht="17.100000000000001" hidden="1" customHeight="1">
      <c r="A628" s="19">
        <v>2081103</v>
      </c>
      <c r="B628" s="19" t="s">
        <v>71</v>
      </c>
      <c r="C628" s="20">
        <v>0</v>
      </c>
    </row>
    <row r="629" spans="1:3" s="21" customFormat="1" ht="17.100000000000001" customHeight="1">
      <c r="A629" s="19">
        <v>2081104</v>
      </c>
      <c r="B629" s="19" t="s">
        <v>466</v>
      </c>
      <c r="C629" s="20">
        <v>570</v>
      </c>
    </row>
    <row r="630" spans="1:3" s="21" customFormat="1" ht="17.100000000000001" customHeight="1">
      <c r="A630" s="19">
        <v>2081105</v>
      </c>
      <c r="B630" s="19" t="s">
        <v>467</v>
      </c>
      <c r="C630" s="20">
        <v>10</v>
      </c>
    </row>
    <row r="631" spans="1:3" s="21" customFormat="1" ht="17.100000000000001" hidden="1" customHeight="1">
      <c r="A631" s="19">
        <v>2081106</v>
      </c>
      <c r="B631" s="19" t="s">
        <v>468</v>
      </c>
      <c r="C631" s="20">
        <v>0</v>
      </c>
    </row>
    <row r="632" spans="1:3" s="21" customFormat="1" ht="17.100000000000001" customHeight="1">
      <c r="A632" s="19">
        <v>2081107</v>
      </c>
      <c r="B632" s="19" t="s">
        <v>469</v>
      </c>
      <c r="C632" s="20">
        <v>613</v>
      </c>
    </row>
    <row r="633" spans="1:3" s="21" customFormat="1" ht="17.100000000000001" customHeight="1">
      <c r="A633" s="19">
        <v>2081199</v>
      </c>
      <c r="B633" s="19" t="s">
        <v>470</v>
      </c>
      <c r="C633" s="20">
        <v>470</v>
      </c>
    </row>
    <row r="634" spans="1:3" s="21" customFormat="1" ht="17.100000000000001" hidden="1" customHeight="1">
      <c r="A634" s="19">
        <v>20816</v>
      </c>
      <c r="B634" s="22" t="s">
        <v>471</v>
      </c>
      <c r="C634" s="20">
        <f>SUM(C635:C638)</f>
        <v>0</v>
      </c>
    </row>
    <row r="635" spans="1:3" s="21" customFormat="1" ht="17.100000000000001" hidden="1" customHeight="1">
      <c r="A635" s="19">
        <v>2081601</v>
      </c>
      <c r="B635" s="19" t="s">
        <v>69</v>
      </c>
      <c r="C635" s="20">
        <v>0</v>
      </c>
    </row>
    <row r="636" spans="1:3" s="21" customFormat="1" ht="17.100000000000001" hidden="1" customHeight="1">
      <c r="A636" s="19">
        <v>2081602</v>
      </c>
      <c r="B636" s="19" t="s">
        <v>70</v>
      </c>
      <c r="C636" s="20">
        <v>0</v>
      </c>
    </row>
    <row r="637" spans="1:3" s="21" customFormat="1" ht="17.100000000000001" hidden="1" customHeight="1">
      <c r="A637" s="19">
        <v>2081603</v>
      </c>
      <c r="B637" s="19" t="s">
        <v>71</v>
      </c>
      <c r="C637" s="20">
        <v>0</v>
      </c>
    </row>
    <row r="638" spans="1:3" s="21" customFormat="1" ht="17.100000000000001" hidden="1" customHeight="1">
      <c r="A638" s="19">
        <v>2081699</v>
      </c>
      <c r="B638" s="19" t="s">
        <v>472</v>
      </c>
      <c r="C638" s="20">
        <v>0</v>
      </c>
    </row>
    <row r="639" spans="1:3" s="21" customFormat="1" ht="17.100000000000001" customHeight="1">
      <c r="A639" s="19">
        <v>20819</v>
      </c>
      <c r="B639" s="22" t="s">
        <v>473</v>
      </c>
      <c r="C639" s="20">
        <f>SUM(C640:C641)</f>
        <v>1020</v>
      </c>
    </row>
    <row r="640" spans="1:3" s="21" customFormat="1" ht="17.100000000000001" customHeight="1">
      <c r="A640" s="19">
        <v>2081901</v>
      </c>
      <c r="B640" s="19" t="s">
        <v>474</v>
      </c>
      <c r="C640" s="20">
        <v>510</v>
      </c>
    </row>
    <row r="641" spans="1:3" s="21" customFormat="1" ht="17.100000000000001" customHeight="1">
      <c r="A641" s="19">
        <v>2081902</v>
      </c>
      <c r="B641" s="19" t="s">
        <v>475</v>
      </c>
      <c r="C641" s="20">
        <v>510</v>
      </c>
    </row>
    <row r="642" spans="1:3" s="21" customFormat="1" ht="17.100000000000001" customHeight="1">
      <c r="A642" s="19">
        <v>20820</v>
      </c>
      <c r="B642" s="22" t="s">
        <v>476</v>
      </c>
      <c r="C642" s="20">
        <f>SUM(C643:C644)</f>
        <v>258</v>
      </c>
    </row>
    <row r="643" spans="1:3" s="21" customFormat="1" ht="17.100000000000001" customHeight="1">
      <c r="A643" s="19">
        <v>2082001</v>
      </c>
      <c r="B643" s="19" t="s">
        <v>477</v>
      </c>
      <c r="C643" s="20">
        <v>250</v>
      </c>
    </row>
    <row r="644" spans="1:3" s="21" customFormat="1" ht="17.100000000000001" customHeight="1">
      <c r="A644" s="19">
        <v>2082002</v>
      </c>
      <c r="B644" s="19" t="s">
        <v>478</v>
      </c>
      <c r="C644" s="20">
        <v>8</v>
      </c>
    </row>
    <row r="645" spans="1:3" s="21" customFormat="1" ht="17.100000000000001" hidden="1" customHeight="1">
      <c r="A645" s="19">
        <v>20821</v>
      </c>
      <c r="B645" s="22" t="s">
        <v>479</v>
      </c>
      <c r="C645" s="20">
        <f>SUM(C646:C647)</f>
        <v>0</v>
      </c>
    </row>
    <row r="646" spans="1:3" s="21" customFormat="1" ht="17.100000000000001" hidden="1" customHeight="1">
      <c r="A646" s="19">
        <v>2082101</v>
      </c>
      <c r="B646" s="19" t="s">
        <v>480</v>
      </c>
      <c r="C646" s="20"/>
    </row>
    <row r="647" spans="1:3" s="21" customFormat="1" ht="17.100000000000001" hidden="1" customHeight="1">
      <c r="A647" s="19">
        <v>2082102</v>
      </c>
      <c r="B647" s="19" t="s">
        <v>481</v>
      </c>
      <c r="C647" s="20"/>
    </row>
    <row r="648" spans="1:3" s="21" customFormat="1" ht="17.100000000000001" hidden="1" customHeight="1">
      <c r="A648" s="19">
        <v>20824</v>
      </c>
      <c r="B648" s="22" t="s">
        <v>482</v>
      </c>
      <c r="C648" s="20">
        <f>SUM(C649:C650)</f>
        <v>0</v>
      </c>
    </row>
    <row r="649" spans="1:3" s="21" customFormat="1" ht="17.100000000000001" hidden="1" customHeight="1">
      <c r="A649" s="19">
        <v>2082401</v>
      </c>
      <c r="B649" s="19" t="s">
        <v>483</v>
      </c>
      <c r="C649" s="20">
        <v>0</v>
      </c>
    </row>
    <row r="650" spans="1:3" s="21" customFormat="1" ht="17.100000000000001" hidden="1" customHeight="1">
      <c r="A650" s="19">
        <v>2082402</v>
      </c>
      <c r="B650" s="19" t="s">
        <v>484</v>
      </c>
      <c r="C650" s="20">
        <v>0</v>
      </c>
    </row>
    <row r="651" spans="1:3" s="21" customFormat="1" ht="17.100000000000001" customHeight="1">
      <c r="A651" s="19">
        <v>20825</v>
      </c>
      <c r="B651" s="22" t="s">
        <v>485</v>
      </c>
      <c r="C651" s="20">
        <f>SUM(C652:C653)</f>
        <v>573</v>
      </c>
    </row>
    <row r="652" spans="1:3" s="21" customFormat="1" ht="17.100000000000001" customHeight="1">
      <c r="A652" s="19">
        <v>2082501</v>
      </c>
      <c r="B652" s="19" t="s">
        <v>486</v>
      </c>
      <c r="C652" s="20">
        <v>573</v>
      </c>
    </row>
    <row r="653" spans="1:3" s="21" customFormat="1" ht="17.100000000000001" hidden="1" customHeight="1">
      <c r="A653" s="19">
        <v>2082502</v>
      </c>
      <c r="B653" s="19" t="s">
        <v>487</v>
      </c>
      <c r="C653" s="20"/>
    </row>
    <row r="654" spans="1:3" s="21" customFormat="1" ht="17.100000000000001" customHeight="1">
      <c r="A654" s="19">
        <v>20826</v>
      </c>
      <c r="B654" s="22" t="s">
        <v>488</v>
      </c>
      <c r="C654" s="20">
        <f>SUM(C655:C657)</f>
        <v>3800</v>
      </c>
    </row>
    <row r="655" spans="1:3" s="21" customFormat="1" ht="17.100000000000001" hidden="1" customHeight="1">
      <c r="A655" s="19">
        <v>2082601</v>
      </c>
      <c r="B655" s="19" t="s">
        <v>489</v>
      </c>
      <c r="C655" s="20">
        <v>0</v>
      </c>
    </row>
    <row r="656" spans="1:3" s="21" customFormat="1" ht="17.100000000000001" customHeight="1">
      <c r="A656" s="19">
        <v>2082602</v>
      </c>
      <c r="B656" s="19" t="s">
        <v>490</v>
      </c>
      <c r="C656" s="20">
        <v>3800</v>
      </c>
    </row>
    <row r="657" spans="1:3" s="21" customFormat="1" ht="17.100000000000001" hidden="1" customHeight="1">
      <c r="A657" s="19">
        <v>2082699</v>
      </c>
      <c r="B657" s="19" t="s">
        <v>491</v>
      </c>
      <c r="C657" s="20">
        <v>0</v>
      </c>
    </row>
    <row r="658" spans="1:3" s="21" customFormat="1" ht="17.100000000000001" hidden="1" customHeight="1">
      <c r="A658" s="19">
        <v>20827</v>
      </c>
      <c r="B658" s="22" t="s">
        <v>492</v>
      </c>
      <c r="C658" s="20">
        <f>SUM(C659:C661)</f>
        <v>0</v>
      </c>
    </row>
    <row r="659" spans="1:3" s="21" customFormat="1" ht="17.100000000000001" hidden="1" customHeight="1">
      <c r="A659" s="19">
        <v>2082701</v>
      </c>
      <c r="B659" s="19" t="s">
        <v>493</v>
      </c>
      <c r="C659" s="20">
        <v>0</v>
      </c>
    </row>
    <row r="660" spans="1:3" s="21" customFormat="1" ht="17.100000000000001" hidden="1" customHeight="1">
      <c r="A660" s="19">
        <v>2082702</v>
      </c>
      <c r="B660" s="19" t="s">
        <v>494</v>
      </c>
      <c r="C660" s="20">
        <v>0</v>
      </c>
    </row>
    <row r="661" spans="1:3" s="21" customFormat="1" ht="17.100000000000001" hidden="1" customHeight="1">
      <c r="A661" s="19">
        <v>2082799</v>
      </c>
      <c r="B661" s="19" t="s">
        <v>495</v>
      </c>
      <c r="C661" s="20">
        <v>0</v>
      </c>
    </row>
    <row r="662" spans="1:3" s="21" customFormat="1" ht="17.100000000000001" customHeight="1">
      <c r="A662" s="19">
        <v>20828</v>
      </c>
      <c r="B662" s="22" t="s">
        <v>496</v>
      </c>
      <c r="C662" s="20">
        <f>SUM(C663:C669)</f>
        <v>832</v>
      </c>
    </row>
    <row r="663" spans="1:3" s="21" customFormat="1" ht="17.100000000000001" customHeight="1">
      <c r="A663" s="19">
        <v>2082801</v>
      </c>
      <c r="B663" s="19" t="s">
        <v>69</v>
      </c>
      <c r="C663" s="20">
        <v>532</v>
      </c>
    </row>
    <row r="664" spans="1:3" s="21" customFormat="1" ht="17.100000000000001" hidden="1" customHeight="1">
      <c r="A664" s="19">
        <v>2082802</v>
      </c>
      <c r="B664" s="19" t="s">
        <v>70</v>
      </c>
      <c r="C664" s="20">
        <v>0</v>
      </c>
    </row>
    <row r="665" spans="1:3" s="21" customFormat="1" ht="17.100000000000001" hidden="1" customHeight="1">
      <c r="A665" s="19">
        <v>2082803</v>
      </c>
      <c r="B665" s="19" t="s">
        <v>71</v>
      </c>
      <c r="C665" s="20">
        <v>0</v>
      </c>
    </row>
    <row r="666" spans="1:3" s="21" customFormat="1" ht="17.100000000000001" hidden="1" customHeight="1">
      <c r="A666" s="19">
        <v>2082804</v>
      </c>
      <c r="B666" s="19" t="s">
        <v>497</v>
      </c>
      <c r="C666" s="20">
        <v>0</v>
      </c>
    </row>
    <row r="667" spans="1:3" s="21" customFormat="1" ht="17.100000000000001" hidden="1" customHeight="1">
      <c r="A667" s="19">
        <v>2082805</v>
      </c>
      <c r="B667" s="19" t="s">
        <v>498</v>
      </c>
      <c r="C667" s="20">
        <v>0</v>
      </c>
    </row>
    <row r="668" spans="1:3" s="21" customFormat="1" ht="17.100000000000001" hidden="1" customHeight="1">
      <c r="A668" s="19">
        <v>2082850</v>
      </c>
      <c r="B668" s="19" t="s">
        <v>78</v>
      </c>
      <c r="C668" s="20">
        <v>0</v>
      </c>
    </row>
    <row r="669" spans="1:3" s="21" customFormat="1" ht="17.100000000000001" customHeight="1">
      <c r="A669" s="19">
        <v>2082899</v>
      </c>
      <c r="B669" s="19" t="s">
        <v>499</v>
      </c>
      <c r="C669" s="20">
        <v>300</v>
      </c>
    </row>
    <row r="670" spans="1:3" s="21" customFormat="1" ht="17.100000000000001" hidden="1" customHeight="1">
      <c r="A670" s="19">
        <v>20830</v>
      </c>
      <c r="B670" s="22" t="s">
        <v>1524</v>
      </c>
      <c r="C670" s="20">
        <f>SUM(C671:C672)</f>
        <v>0</v>
      </c>
    </row>
    <row r="671" spans="1:3" s="21" customFormat="1" ht="17.100000000000001" hidden="1" customHeight="1">
      <c r="A671" s="19">
        <v>2083001</v>
      </c>
      <c r="B671" s="19" t="s">
        <v>1525</v>
      </c>
      <c r="C671" s="20">
        <v>0</v>
      </c>
    </row>
    <row r="672" spans="1:3" s="21" customFormat="1" ht="17.100000000000001" hidden="1" customHeight="1">
      <c r="A672" s="19">
        <v>2083099</v>
      </c>
      <c r="B672" s="19" t="s">
        <v>1526</v>
      </c>
      <c r="C672" s="20">
        <v>0</v>
      </c>
    </row>
    <row r="673" spans="1:3" s="21" customFormat="1" ht="17.100000000000001" customHeight="1">
      <c r="A673" s="19">
        <v>20899</v>
      </c>
      <c r="B673" s="22" t="s">
        <v>500</v>
      </c>
      <c r="C673" s="20">
        <f>C674</f>
        <v>2187</v>
      </c>
    </row>
    <row r="674" spans="1:3" s="21" customFormat="1" ht="17.100000000000001" customHeight="1">
      <c r="A674" s="19">
        <v>2089999</v>
      </c>
      <c r="B674" s="19" t="s">
        <v>501</v>
      </c>
      <c r="C674" s="20">
        <v>2187</v>
      </c>
    </row>
    <row r="675" spans="1:3" s="21" customFormat="1" ht="17.100000000000001" customHeight="1">
      <c r="A675" s="19">
        <v>210</v>
      </c>
      <c r="B675" s="22" t="s">
        <v>502</v>
      </c>
      <c r="C675" s="20">
        <f>SUM(C676,C681,C695,C699,C711,C714,C718,C723,C727,C731,C734,C743,C745)</f>
        <v>26792</v>
      </c>
    </row>
    <row r="676" spans="1:3" s="21" customFormat="1" ht="17.100000000000001" customHeight="1">
      <c r="A676" s="19">
        <v>21001</v>
      </c>
      <c r="B676" s="22" t="s">
        <v>503</v>
      </c>
      <c r="C676" s="20">
        <f>SUM(C677:C680)</f>
        <v>1585</v>
      </c>
    </row>
    <row r="677" spans="1:3" s="21" customFormat="1" ht="17.100000000000001" customHeight="1">
      <c r="A677" s="19">
        <v>2100101</v>
      </c>
      <c r="B677" s="19" t="s">
        <v>69</v>
      </c>
      <c r="C677" s="20">
        <v>1284</v>
      </c>
    </row>
    <row r="678" spans="1:3" s="21" customFormat="1" ht="17.100000000000001" hidden="1" customHeight="1">
      <c r="A678" s="19">
        <v>2100102</v>
      </c>
      <c r="B678" s="19" t="s">
        <v>70</v>
      </c>
      <c r="C678" s="20">
        <v>0</v>
      </c>
    </row>
    <row r="679" spans="1:3" s="21" customFormat="1" ht="17.100000000000001" hidden="1" customHeight="1">
      <c r="A679" s="19">
        <v>2100103</v>
      </c>
      <c r="B679" s="19" t="s">
        <v>71</v>
      </c>
      <c r="C679" s="20">
        <v>0</v>
      </c>
    </row>
    <row r="680" spans="1:3" s="21" customFormat="1" ht="17.100000000000001" customHeight="1">
      <c r="A680" s="19">
        <v>2100199</v>
      </c>
      <c r="B680" s="19" t="s">
        <v>504</v>
      </c>
      <c r="C680" s="20">
        <v>301</v>
      </c>
    </row>
    <row r="681" spans="1:3" s="21" customFormat="1" ht="17.100000000000001" hidden="1" customHeight="1">
      <c r="A681" s="19">
        <v>21002</v>
      </c>
      <c r="B681" s="22" t="s">
        <v>505</v>
      </c>
      <c r="C681" s="20">
        <f>SUM(C682:C694)</f>
        <v>0</v>
      </c>
    </row>
    <row r="682" spans="1:3" s="21" customFormat="1" ht="17.100000000000001" hidden="1" customHeight="1">
      <c r="A682" s="19">
        <v>2100201</v>
      </c>
      <c r="B682" s="19" t="s">
        <v>506</v>
      </c>
      <c r="C682" s="20">
        <v>0</v>
      </c>
    </row>
    <row r="683" spans="1:3" s="21" customFormat="1" ht="17.100000000000001" hidden="1" customHeight="1">
      <c r="A683" s="19">
        <v>2100202</v>
      </c>
      <c r="B683" s="19" t="s">
        <v>507</v>
      </c>
      <c r="C683" s="20">
        <v>0</v>
      </c>
    </row>
    <row r="684" spans="1:3" s="21" customFormat="1" ht="17.100000000000001" hidden="1" customHeight="1">
      <c r="A684" s="19">
        <v>2100203</v>
      </c>
      <c r="B684" s="19" t="s">
        <v>508</v>
      </c>
      <c r="C684" s="20">
        <v>0</v>
      </c>
    </row>
    <row r="685" spans="1:3" s="21" customFormat="1" ht="17.100000000000001" hidden="1" customHeight="1">
      <c r="A685" s="19">
        <v>2100204</v>
      </c>
      <c r="B685" s="19" t="s">
        <v>509</v>
      </c>
      <c r="C685" s="20">
        <v>0</v>
      </c>
    </row>
    <row r="686" spans="1:3" s="21" customFormat="1" ht="17.100000000000001" hidden="1" customHeight="1">
      <c r="A686" s="19">
        <v>2100205</v>
      </c>
      <c r="B686" s="19" t="s">
        <v>510</v>
      </c>
      <c r="C686" s="20">
        <v>0</v>
      </c>
    </row>
    <row r="687" spans="1:3" s="21" customFormat="1" ht="17.100000000000001" hidden="1" customHeight="1">
      <c r="A687" s="19">
        <v>2100206</v>
      </c>
      <c r="B687" s="19" t="s">
        <v>1527</v>
      </c>
      <c r="C687" s="20">
        <v>0</v>
      </c>
    </row>
    <row r="688" spans="1:3" s="21" customFormat="1" ht="17.100000000000001" hidden="1" customHeight="1">
      <c r="A688" s="19">
        <v>2100207</v>
      </c>
      <c r="B688" s="19" t="s">
        <v>511</v>
      </c>
      <c r="C688" s="20">
        <v>0</v>
      </c>
    </row>
    <row r="689" spans="1:3" s="21" customFormat="1" ht="17.100000000000001" hidden="1" customHeight="1">
      <c r="A689" s="19">
        <v>2100208</v>
      </c>
      <c r="B689" s="19" t="s">
        <v>512</v>
      </c>
      <c r="C689" s="20">
        <v>0</v>
      </c>
    </row>
    <row r="690" spans="1:3" s="21" customFormat="1" ht="17.100000000000001" hidden="1" customHeight="1">
      <c r="A690" s="19">
        <v>2100209</v>
      </c>
      <c r="B690" s="19" t="s">
        <v>513</v>
      </c>
      <c r="C690" s="20">
        <v>0</v>
      </c>
    </row>
    <row r="691" spans="1:3" s="21" customFormat="1" ht="17.100000000000001" hidden="1" customHeight="1">
      <c r="A691" s="19">
        <v>2100210</v>
      </c>
      <c r="B691" s="19" t="s">
        <v>514</v>
      </c>
      <c r="C691" s="20">
        <v>0</v>
      </c>
    </row>
    <row r="692" spans="1:3" s="21" customFormat="1" ht="17.100000000000001" hidden="1" customHeight="1">
      <c r="A692" s="19">
        <v>2100211</v>
      </c>
      <c r="B692" s="19" t="s">
        <v>515</v>
      </c>
      <c r="C692" s="20">
        <v>0</v>
      </c>
    </row>
    <row r="693" spans="1:3" s="21" customFormat="1" ht="17.100000000000001" hidden="1" customHeight="1">
      <c r="A693" s="19">
        <v>2100212</v>
      </c>
      <c r="B693" s="19" t="s">
        <v>1528</v>
      </c>
      <c r="C693" s="20">
        <v>0</v>
      </c>
    </row>
    <row r="694" spans="1:3" s="21" customFormat="1" ht="17.100000000000001" hidden="1" customHeight="1">
      <c r="A694" s="19">
        <v>2100299</v>
      </c>
      <c r="B694" s="19" t="s">
        <v>516</v>
      </c>
      <c r="C694" s="20">
        <v>0</v>
      </c>
    </row>
    <row r="695" spans="1:3" s="21" customFormat="1" ht="17.100000000000001" customHeight="1">
      <c r="A695" s="19">
        <v>21003</v>
      </c>
      <c r="B695" s="22" t="s">
        <v>517</v>
      </c>
      <c r="C695" s="20">
        <f>SUM(C696:C698)</f>
        <v>3082</v>
      </c>
    </row>
    <row r="696" spans="1:3" s="21" customFormat="1" ht="17.100000000000001" hidden="1" customHeight="1">
      <c r="A696" s="19">
        <v>2100301</v>
      </c>
      <c r="B696" s="19" t="s">
        <v>518</v>
      </c>
      <c r="C696" s="20"/>
    </row>
    <row r="697" spans="1:3" s="21" customFormat="1" ht="17.100000000000001" hidden="1" customHeight="1">
      <c r="A697" s="19">
        <v>2100302</v>
      </c>
      <c r="B697" s="19" t="s">
        <v>519</v>
      </c>
      <c r="C697" s="20">
        <v>0</v>
      </c>
    </row>
    <row r="698" spans="1:3" s="21" customFormat="1" ht="17.100000000000001" customHeight="1">
      <c r="A698" s="19">
        <v>2100399</v>
      </c>
      <c r="B698" s="19" t="s">
        <v>520</v>
      </c>
      <c r="C698" s="20">
        <v>3082</v>
      </c>
    </row>
    <row r="699" spans="1:3" s="21" customFormat="1" ht="17.100000000000001" customHeight="1">
      <c r="A699" s="19">
        <v>21004</v>
      </c>
      <c r="B699" s="22" t="s">
        <v>521</v>
      </c>
      <c r="C699" s="20">
        <f>SUM(C700:C710)</f>
        <v>15836</v>
      </c>
    </row>
    <row r="700" spans="1:3" s="21" customFormat="1" ht="17.100000000000001" customHeight="1">
      <c r="A700" s="19">
        <v>2100401</v>
      </c>
      <c r="B700" s="19" t="s">
        <v>522</v>
      </c>
      <c r="C700" s="20">
        <v>7638</v>
      </c>
    </row>
    <row r="701" spans="1:3" s="21" customFormat="1" ht="17.100000000000001" customHeight="1">
      <c r="A701" s="19">
        <v>2100402</v>
      </c>
      <c r="B701" s="19" t="s">
        <v>523</v>
      </c>
      <c r="C701" s="20">
        <v>763</v>
      </c>
    </row>
    <row r="702" spans="1:3" s="21" customFormat="1" ht="17.100000000000001" customHeight="1">
      <c r="A702" s="19">
        <v>2100403</v>
      </c>
      <c r="B702" s="19" t="s">
        <v>524</v>
      </c>
      <c r="C702" s="20">
        <v>2231</v>
      </c>
    </row>
    <row r="703" spans="1:3" s="21" customFormat="1" ht="17.100000000000001" hidden="1" customHeight="1">
      <c r="A703" s="19">
        <v>2100404</v>
      </c>
      <c r="B703" s="19" t="s">
        <v>525</v>
      </c>
      <c r="C703" s="20">
        <v>0</v>
      </c>
    </row>
    <row r="704" spans="1:3" s="21" customFormat="1" ht="17.100000000000001" hidden="1" customHeight="1">
      <c r="A704" s="19">
        <v>2100405</v>
      </c>
      <c r="B704" s="19" t="s">
        <v>526</v>
      </c>
      <c r="C704" s="20">
        <v>0</v>
      </c>
    </row>
    <row r="705" spans="1:3" s="21" customFormat="1" ht="17.100000000000001" hidden="1" customHeight="1">
      <c r="A705" s="19">
        <v>2100406</v>
      </c>
      <c r="B705" s="19" t="s">
        <v>527</v>
      </c>
      <c r="C705" s="20">
        <v>0</v>
      </c>
    </row>
    <row r="706" spans="1:3" s="21" customFormat="1" ht="17.100000000000001" hidden="1" customHeight="1">
      <c r="A706" s="19">
        <v>2100407</v>
      </c>
      <c r="B706" s="19" t="s">
        <v>528</v>
      </c>
      <c r="C706" s="20">
        <v>0</v>
      </c>
    </row>
    <row r="707" spans="1:3" s="21" customFormat="1" ht="17.100000000000001" customHeight="1">
      <c r="A707" s="19">
        <v>2100408</v>
      </c>
      <c r="B707" s="19" t="s">
        <v>529</v>
      </c>
      <c r="C707" s="20">
        <v>1449</v>
      </c>
    </row>
    <row r="708" spans="1:3" s="21" customFormat="1" ht="17.100000000000001" customHeight="1">
      <c r="A708" s="19">
        <v>2100409</v>
      </c>
      <c r="B708" s="19" t="s">
        <v>1529</v>
      </c>
      <c r="C708" s="20">
        <v>533</v>
      </c>
    </row>
    <row r="709" spans="1:3" s="21" customFormat="1" ht="17.100000000000001" customHeight="1">
      <c r="A709" s="19">
        <v>2100410</v>
      </c>
      <c r="B709" s="19" t="s">
        <v>530</v>
      </c>
      <c r="C709" s="20">
        <v>3220</v>
      </c>
    </row>
    <row r="710" spans="1:3" s="21" customFormat="1" ht="17.100000000000001" customHeight="1">
      <c r="A710" s="19">
        <v>2100499</v>
      </c>
      <c r="B710" s="19" t="s">
        <v>531</v>
      </c>
      <c r="C710" s="20">
        <v>2</v>
      </c>
    </row>
    <row r="711" spans="1:3" s="21" customFormat="1" ht="17.100000000000001" hidden="1" customHeight="1">
      <c r="A711" s="19">
        <v>21006</v>
      </c>
      <c r="B711" s="22" t="s">
        <v>532</v>
      </c>
      <c r="C711" s="20">
        <f>SUM(C712:C713)</f>
        <v>0</v>
      </c>
    </row>
    <row r="712" spans="1:3" s="21" customFormat="1" ht="17.100000000000001" hidden="1" customHeight="1">
      <c r="A712" s="19">
        <v>2100601</v>
      </c>
      <c r="B712" s="19" t="s">
        <v>533</v>
      </c>
      <c r="C712" s="20"/>
    </row>
    <row r="713" spans="1:3" s="21" customFormat="1" ht="17.100000000000001" hidden="1" customHeight="1">
      <c r="A713" s="19">
        <v>2100699</v>
      </c>
      <c r="B713" s="19" t="s">
        <v>534</v>
      </c>
      <c r="C713" s="20">
        <v>0</v>
      </c>
    </row>
    <row r="714" spans="1:3" s="21" customFormat="1" ht="17.100000000000001" customHeight="1">
      <c r="A714" s="19">
        <v>21007</v>
      </c>
      <c r="B714" s="22" t="s">
        <v>535</v>
      </c>
      <c r="C714" s="20">
        <f>SUM(C715:C717)</f>
        <v>2413</v>
      </c>
    </row>
    <row r="715" spans="1:3" s="21" customFormat="1" ht="17.100000000000001" hidden="1" customHeight="1">
      <c r="A715" s="19">
        <v>2100716</v>
      </c>
      <c r="B715" s="19" t="s">
        <v>536</v>
      </c>
      <c r="C715" s="20">
        <v>0</v>
      </c>
    </row>
    <row r="716" spans="1:3" s="21" customFormat="1" ht="17.100000000000001" customHeight="1">
      <c r="A716" s="19">
        <v>2100717</v>
      </c>
      <c r="B716" s="19" t="s">
        <v>537</v>
      </c>
      <c r="C716" s="20">
        <v>2006</v>
      </c>
    </row>
    <row r="717" spans="1:3" s="21" customFormat="1" ht="17.100000000000001" customHeight="1">
      <c r="A717" s="19">
        <v>2100799</v>
      </c>
      <c r="B717" s="19" t="s">
        <v>538</v>
      </c>
      <c r="C717" s="20">
        <v>407</v>
      </c>
    </row>
    <row r="718" spans="1:3" s="21" customFormat="1" ht="17.100000000000001" hidden="1" customHeight="1">
      <c r="A718" s="19">
        <v>21011</v>
      </c>
      <c r="B718" s="22" t="s">
        <v>539</v>
      </c>
      <c r="C718" s="20">
        <f>SUM(C719:C722)</f>
        <v>0</v>
      </c>
    </row>
    <row r="719" spans="1:3" s="21" customFormat="1" ht="17.100000000000001" hidden="1" customHeight="1">
      <c r="A719" s="19">
        <v>2101101</v>
      </c>
      <c r="B719" s="19" t="s">
        <v>540</v>
      </c>
      <c r="C719" s="20">
        <v>0</v>
      </c>
    </row>
    <row r="720" spans="1:3" s="21" customFormat="1" ht="17.100000000000001" hidden="1" customHeight="1">
      <c r="A720" s="19">
        <v>2101102</v>
      </c>
      <c r="B720" s="19" t="s">
        <v>541</v>
      </c>
      <c r="C720" s="20">
        <v>0</v>
      </c>
    </row>
    <row r="721" spans="1:3" s="21" customFormat="1" ht="17.100000000000001" hidden="1" customHeight="1">
      <c r="A721" s="19">
        <v>2101103</v>
      </c>
      <c r="B721" s="19" t="s">
        <v>542</v>
      </c>
      <c r="C721" s="20">
        <v>0</v>
      </c>
    </row>
    <row r="722" spans="1:3" s="21" customFormat="1" ht="17.100000000000001" hidden="1" customHeight="1">
      <c r="A722" s="19">
        <v>2101199</v>
      </c>
      <c r="B722" s="19" t="s">
        <v>543</v>
      </c>
      <c r="C722" s="20">
        <v>0</v>
      </c>
    </row>
    <row r="723" spans="1:3" s="21" customFormat="1" ht="17.100000000000001" customHeight="1">
      <c r="A723" s="19">
        <v>21012</v>
      </c>
      <c r="B723" s="22" t="s">
        <v>544</v>
      </c>
      <c r="C723" s="20">
        <f>SUM(C724:C726)</f>
        <v>2621</v>
      </c>
    </row>
    <row r="724" spans="1:3" s="21" customFormat="1" ht="17.100000000000001" customHeight="1">
      <c r="A724" s="19">
        <v>2101201</v>
      </c>
      <c r="B724" s="19" t="s">
        <v>545</v>
      </c>
      <c r="C724" s="20">
        <v>7</v>
      </c>
    </row>
    <row r="725" spans="1:3" s="21" customFormat="1" ht="17.100000000000001" customHeight="1">
      <c r="A725" s="19">
        <v>2101202</v>
      </c>
      <c r="B725" s="19" t="s">
        <v>546</v>
      </c>
      <c r="C725" s="20">
        <v>2614</v>
      </c>
    </row>
    <row r="726" spans="1:3" s="21" customFormat="1" ht="17.100000000000001" hidden="1" customHeight="1">
      <c r="A726" s="19">
        <v>2101299</v>
      </c>
      <c r="B726" s="19" t="s">
        <v>547</v>
      </c>
      <c r="C726" s="20">
        <v>0</v>
      </c>
    </row>
    <row r="727" spans="1:3" s="21" customFormat="1" ht="17.100000000000001" customHeight="1">
      <c r="A727" s="19">
        <v>21013</v>
      </c>
      <c r="B727" s="22" t="s">
        <v>548</v>
      </c>
      <c r="C727" s="20">
        <f>SUM(C728:C730)</f>
        <v>469</v>
      </c>
    </row>
    <row r="728" spans="1:3" s="21" customFormat="1" ht="17.100000000000001" hidden="1" customHeight="1">
      <c r="A728" s="19">
        <v>2101301</v>
      </c>
      <c r="B728" s="19" t="s">
        <v>549</v>
      </c>
      <c r="C728" s="20"/>
    </row>
    <row r="729" spans="1:3" s="21" customFormat="1" ht="17.100000000000001" hidden="1" customHeight="1">
      <c r="A729" s="19">
        <v>2101302</v>
      </c>
      <c r="B729" s="19" t="s">
        <v>550</v>
      </c>
      <c r="C729" s="20">
        <v>0</v>
      </c>
    </row>
    <row r="730" spans="1:3" s="21" customFormat="1" ht="17.100000000000001" customHeight="1">
      <c r="A730" s="19">
        <v>2101399</v>
      </c>
      <c r="B730" s="19" t="s">
        <v>551</v>
      </c>
      <c r="C730" s="20">
        <v>469</v>
      </c>
    </row>
    <row r="731" spans="1:3" s="21" customFormat="1" ht="17.100000000000001" hidden="1" customHeight="1">
      <c r="A731" s="19">
        <v>21014</v>
      </c>
      <c r="B731" s="22" t="s">
        <v>552</v>
      </c>
      <c r="C731" s="20">
        <f>SUM(C732:C733)</f>
        <v>0</v>
      </c>
    </row>
    <row r="732" spans="1:3" s="21" customFormat="1" ht="17.100000000000001" hidden="1" customHeight="1">
      <c r="A732" s="19">
        <v>2101401</v>
      </c>
      <c r="B732" s="19" t="s">
        <v>553</v>
      </c>
      <c r="C732" s="20"/>
    </row>
    <row r="733" spans="1:3" s="21" customFormat="1" ht="17.100000000000001" hidden="1" customHeight="1">
      <c r="A733" s="19">
        <v>2101499</v>
      </c>
      <c r="B733" s="19" t="s">
        <v>554</v>
      </c>
      <c r="C733" s="20">
        <v>0</v>
      </c>
    </row>
    <row r="734" spans="1:3" s="21" customFormat="1" ht="17.100000000000001" customHeight="1">
      <c r="A734" s="19">
        <v>21015</v>
      </c>
      <c r="B734" s="22" t="s">
        <v>555</v>
      </c>
      <c r="C734" s="20">
        <f>SUM(C735:C742)</f>
        <v>686</v>
      </c>
    </row>
    <row r="735" spans="1:3" s="21" customFormat="1" ht="17.100000000000001" customHeight="1">
      <c r="A735" s="19">
        <v>2101501</v>
      </c>
      <c r="B735" s="19" t="s">
        <v>69</v>
      </c>
      <c r="C735" s="20">
        <v>481</v>
      </c>
    </row>
    <row r="736" spans="1:3" s="21" customFormat="1" ht="17.100000000000001" customHeight="1">
      <c r="A736" s="19">
        <v>2101502</v>
      </c>
      <c r="B736" s="19" t="s">
        <v>70</v>
      </c>
      <c r="C736" s="20">
        <v>51</v>
      </c>
    </row>
    <row r="737" spans="1:3" s="21" customFormat="1" ht="17.100000000000001" hidden="1" customHeight="1">
      <c r="A737" s="19">
        <v>2101503</v>
      </c>
      <c r="B737" s="19" t="s">
        <v>71</v>
      </c>
      <c r="C737" s="20">
        <v>0</v>
      </c>
    </row>
    <row r="738" spans="1:3" s="21" customFormat="1" ht="17.100000000000001" hidden="1" customHeight="1">
      <c r="A738" s="19">
        <v>2101504</v>
      </c>
      <c r="B738" s="19" t="s">
        <v>110</v>
      </c>
      <c r="C738" s="20">
        <v>0</v>
      </c>
    </row>
    <row r="739" spans="1:3" s="21" customFormat="1" ht="17.100000000000001" hidden="1" customHeight="1">
      <c r="A739" s="19">
        <v>2101505</v>
      </c>
      <c r="B739" s="19" t="s">
        <v>556</v>
      </c>
      <c r="C739" s="20">
        <v>0</v>
      </c>
    </row>
    <row r="740" spans="1:3" s="21" customFormat="1" ht="17.100000000000001" hidden="1" customHeight="1">
      <c r="A740" s="19">
        <v>2101506</v>
      </c>
      <c r="B740" s="19" t="s">
        <v>557</v>
      </c>
      <c r="C740" s="20">
        <v>0</v>
      </c>
    </row>
    <row r="741" spans="1:3" s="21" customFormat="1" ht="17.100000000000001" hidden="1" customHeight="1">
      <c r="A741" s="19">
        <v>2101550</v>
      </c>
      <c r="B741" s="19" t="s">
        <v>78</v>
      </c>
      <c r="C741" s="20">
        <v>0</v>
      </c>
    </row>
    <row r="742" spans="1:3" s="21" customFormat="1" ht="17.100000000000001" customHeight="1">
      <c r="A742" s="19">
        <v>2101599</v>
      </c>
      <c r="B742" s="19" t="s">
        <v>558</v>
      </c>
      <c r="C742" s="20">
        <v>154</v>
      </c>
    </row>
    <row r="743" spans="1:3" s="21" customFormat="1" ht="17.100000000000001" customHeight="1">
      <c r="A743" s="19">
        <v>21016</v>
      </c>
      <c r="B743" s="22" t="s">
        <v>559</v>
      </c>
      <c r="C743" s="20">
        <f>C744</f>
        <v>100</v>
      </c>
    </row>
    <row r="744" spans="1:3" s="21" customFormat="1" ht="17.100000000000001" customHeight="1">
      <c r="A744" s="19">
        <v>2101601</v>
      </c>
      <c r="B744" s="19" t="s">
        <v>560</v>
      </c>
      <c r="C744" s="20">
        <v>100</v>
      </c>
    </row>
    <row r="745" spans="1:3" s="21" customFormat="1" ht="17.100000000000001" hidden="1" customHeight="1">
      <c r="A745" s="19">
        <v>21099</v>
      </c>
      <c r="B745" s="22" t="s">
        <v>561</v>
      </c>
      <c r="C745" s="20">
        <f>C746</f>
        <v>0</v>
      </c>
    </row>
    <row r="746" spans="1:3" s="21" customFormat="1" ht="17.100000000000001" hidden="1" customHeight="1">
      <c r="A746" s="19">
        <v>2109999</v>
      </c>
      <c r="B746" s="19" t="s">
        <v>562</v>
      </c>
      <c r="C746" s="20"/>
    </row>
    <row r="747" spans="1:3" s="21" customFormat="1" ht="17.100000000000001" customHeight="1">
      <c r="A747" s="19">
        <v>211</v>
      </c>
      <c r="B747" s="22" t="s">
        <v>563</v>
      </c>
      <c r="C747" s="20">
        <f>SUM(C748,C758,C762,C771,C776,C783,C789,C792,C795,C797,C799,C805,C807,C809,C824)</f>
        <v>9364</v>
      </c>
    </row>
    <row r="748" spans="1:3" s="21" customFormat="1" ht="17.100000000000001" customHeight="1">
      <c r="A748" s="19">
        <v>21101</v>
      </c>
      <c r="B748" s="22" t="s">
        <v>564</v>
      </c>
      <c r="C748" s="20">
        <f>SUM(C749:C757)</f>
        <v>625</v>
      </c>
    </row>
    <row r="749" spans="1:3" s="21" customFormat="1" ht="17.100000000000001" customHeight="1">
      <c r="A749" s="19">
        <v>2110101</v>
      </c>
      <c r="B749" s="19" t="s">
        <v>69</v>
      </c>
      <c r="C749" s="20">
        <v>584</v>
      </c>
    </row>
    <row r="750" spans="1:3" s="21" customFormat="1" ht="17.100000000000001" hidden="1" customHeight="1">
      <c r="A750" s="19">
        <v>2110102</v>
      </c>
      <c r="B750" s="19" t="s">
        <v>70</v>
      </c>
      <c r="C750" s="20">
        <v>0</v>
      </c>
    </row>
    <row r="751" spans="1:3" s="21" customFormat="1" ht="17.100000000000001" hidden="1" customHeight="1">
      <c r="A751" s="19">
        <v>2110103</v>
      </c>
      <c r="B751" s="19" t="s">
        <v>71</v>
      </c>
      <c r="C751" s="20">
        <v>0</v>
      </c>
    </row>
    <row r="752" spans="1:3" s="21" customFormat="1" ht="17.100000000000001" hidden="1" customHeight="1">
      <c r="A752" s="19">
        <v>2110104</v>
      </c>
      <c r="B752" s="19" t="s">
        <v>565</v>
      </c>
      <c r="C752" s="20">
        <v>0</v>
      </c>
    </row>
    <row r="753" spans="1:3" s="21" customFormat="1" ht="17.100000000000001" hidden="1" customHeight="1">
      <c r="A753" s="19">
        <v>2110105</v>
      </c>
      <c r="B753" s="19" t="s">
        <v>566</v>
      </c>
      <c r="C753" s="20">
        <v>0</v>
      </c>
    </row>
    <row r="754" spans="1:3" s="21" customFormat="1" ht="17.100000000000001" hidden="1" customHeight="1">
      <c r="A754" s="19">
        <v>2110106</v>
      </c>
      <c r="B754" s="19" t="s">
        <v>567</v>
      </c>
      <c r="C754" s="20">
        <v>0</v>
      </c>
    </row>
    <row r="755" spans="1:3" s="21" customFormat="1" ht="17.100000000000001" hidden="1" customHeight="1">
      <c r="A755" s="19">
        <v>2110107</v>
      </c>
      <c r="B755" s="19" t="s">
        <v>568</v>
      </c>
      <c r="C755" s="20">
        <v>0</v>
      </c>
    </row>
    <row r="756" spans="1:3" s="21" customFormat="1" ht="17.100000000000001" hidden="1" customHeight="1">
      <c r="A756" s="19">
        <v>2110108</v>
      </c>
      <c r="B756" s="19" t="s">
        <v>569</v>
      </c>
      <c r="C756" s="20">
        <v>0</v>
      </c>
    </row>
    <row r="757" spans="1:3" s="21" customFormat="1" ht="17.100000000000001" customHeight="1">
      <c r="A757" s="19">
        <v>2110199</v>
      </c>
      <c r="B757" s="19" t="s">
        <v>570</v>
      </c>
      <c r="C757" s="20">
        <v>41</v>
      </c>
    </row>
    <row r="758" spans="1:3" s="21" customFormat="1" ht="17.100000000000001" customHeight="1">
      <c r="A758" s="19">
        <v>21102</v>
      </c>
      <c r="B758" s="22" t="s">
        <v>571</v>
      </c>
      <c r="C758" s="20">
        <f>SUM(C759:C761)</f>
        <v>145</v>
      </c>
    </row>
    <row r="759" spans="1:3" s="21" customFormat="1" ht="17.100000000000001" hidden="1" customHeight="1">
      <c r="A759" s="19">
        <v>2110203</v>
      </c>
      <c r="B759" s="19" t="s">
        <v>572</v>
      </c>
      <c r="C759" s="20">
        <v>0</v>
      </c>
    </row>
    <row r="760" spans="1:3" s="21" customFormat="1" ht="17.100000000000001" hidden="1" customHeight="1">
      <c r="A760" s="19">
        <v>2110204</v>
      </c>
      <c r="B760" s="19" t="s">
        <v>573</v>
      </c>
      <c r="C760" s="20">
        <v>0</v>
      </c>
    </row>
    <row r="761" spans="1:3" s="21" customFormat="1" ht="17.100000000000001" customHeight="1">
      <c r="A761" s="19">
        <v>2110299</v>
      </c>
      <c r="B761" s="19" t="s">
        <v>574</v>
      </c>
      <c r="C761" s="20">
        <v>145</v>
      </c>
    </row>
    <row r="762" spans="1:3" s="21" customFormat="1" ht="17.100000000000001" customHeight="1">
      <c r="A762" s="19">
        <v>21103</v>
      </c>
      <c r="B762" s="22" t="s">
        <v>575</v>
      </c>
      <c r="C762" s="20">
        <f>SUM(C763:C770)</f>
        <v>4715</v>
      </c>
    </row>
    <row r="763" spans="1:3" s="21" customFormat="1" ht="17.100000000000001" hidden="1" customHeight="1">
      <c r="A763" s="19">
        <v>2110301</v>
      </c>
      <c r="B763" s="19" t="s">
        <v>576</v>
      </c>
      <c r="C763" s="20"/>
    </row>
    <row r="764" spans="1:3" s="21" customFormat="1" ht="17.100000000000001" customHeight="1">
      <c r="A764" s="19">
        <v>2110302</v>
      </c>
      <c r="B764" s="19" t="s">
        <v>577</v>
      </c>
      <c r="C764" s="20">
        <v>4200</v>
      </c>
    </row>
    <row r="765" spans="1:3" s="21" customFormat="1" ht="17.100000000000001" hidden="1" customHeight="1">
      <c r="A765" s="19">
        <v>2110303</v>
      </c>
      <c r="B765" s="19" t="s">
        <v>578</v>
      </c>
      <c r="C765" s="20">
        <v>0</v>
      </c>
    </row>
    <row r="766" spans="1:3" s="21" customFormat="1" ht="17.100000000000001" hidden="1" customHeight="1">
      <c r="A766" s="19">
        <v>2110304</v>
      </c>
      <c r="B766" s="19" t="s">
        <v>579</v>
      </c>
      <c r="C766" s="20">
        <v>0</v>
      </c>
    </row>
    <row r="767" spans="1:3" s="21" customFormat="1" ht="17.100000000000001" hidden="1" customHeight="1">
      <c r="A767" s="19">
        <v>2110305</v>
      </c>
      <c r="B767" s="19" t="s">
        <v>580</v>
      </c>
      <c r="C767" s="20">
        <v>0</v>
      </c>
    </row>
    <row r="768" spans="1:3" s="21" customFormat="1" ht="17.100000000000001" hidden="1" customHeight="1">
      <c r="A768" s="19">
        <v>2110306</v>
      </c>
      <c r="B768" s="19" t="s">
        <v>581</v>
      </c>
      <c r="C768" s="20">
        <v>0</v>
      </c>
    </row>
    <row r="769" spans="1:3" s="21" customFormat="1" ht="17.100000000000001" hidden="1" customHeight="1">
      <c r="A769" s="19">
        <v>2110307</v>
      </c>
      <c r="B769" s="19" t="s">
        <v>1731</v>
      </c>
      <c r="C769" s="20">
        <v>0</v>
      </c>
    </row>
    <row r="770" spans="1:3" s="21" customFormat="1" ht="17.100000000000001" customHeight="1">
      <c r="A770" s="19">
        <v>2110399</v>
      </c>
      <c r="B770" s="19" t="s">
        <v>582</v>
      </c>
      <c r="C770" s="20">
        <v>515</v>
      </c>
    </row>
    <row r="771" spans="1:3" s="21" customFormat="1" ht="17.100000000000001" customHeight="1">
      <c r="A771" s="19">
        <v>21104</v>
      </c>
      <c r="B771" s="22" t="s">
        <v>583</v>
      </c>
      <c r="C771" s="20">
        <f>SUM(C772:C775)</f>
        <v>19</v>
      </c>
    </row>
    <row r="772" spans="1:3" s="21" customFormat="1" ht="17.100000000000001" hidden="1" customHeight="1">
      <c r="A772" s="19">
        <v>2110401</v>
      </c>
      <c r="B772" s="19" t="s">
        <v>584</v>
      </c>
      <c r="C772" s="20">
        <v>0</v>
      </c>
    </row>
    <row r="773" spans="1:3" s="21" customFormat="1" ht="17.100000000000001" hidden="1" customHeight="1">
      <c r="A773" s="19">
        <v>2110402</v>
      </c>
      <c r="B773" s="19" t="s">
        <v>585</v>
      </c>
      <c r="C773" s="20">
        <v>0</v>
      </c>
    </row>
    <row r="774" spans="1:3" s="21" customFormat="1" ht="17.100000000000001" hidden="1" customHeight="1">
      <c r="A774" s="19">
        <v>2110404</v>
      </c>
      <c r="B774" s="19" t="s">
        <v>586</v>
      </c>
      <c r="C774" s="20">
        <v>0</v>
      </c>
    </row>
    <row r="775" spans="1:3" s="21" customFormat="1" ht="17.100000000000001" customHeight="1">
      <c r="A775" s="19">
        <v>2110499</v>
      </c>
      <c r="B775" s="19" t="s">
        <v>587</v>
      </c>
      <c r="C775" s="20">
        <v>19</v>
      </c>
    </row>
    <row r="776" spans="1:3" s="21" customFormat="1" ht="17.100000000000001" hidden="1" customHeight="1">
      <c r="A776" s="19">
        <v>21105</v>
      </c>
      <c r="B776" s="22" t="s">
        <v>588</v>
      </c>
      <c r="C776" s="20">
        <f>SUM(C777:C782)</f>
        <v>0</v>
      </c>
    </row>
    <row r="777" spans="1:3" s="21" customFormat="1" ht="17.100000000000001" hidden="1" customHeight="1">
      <c r="A777" s="19">
        <v>2110501</v>
      </c>
      <c r="B777" s="19" t="s">
        <v>589</v>
      </c>
      <c r="C777" s="20">
        <v>0</v>
      </c>
    </row>
    <row r="778" spans="1:3" s="21" customFormat="1" ht="17.100000000000001" hidden="1" customHeight="1">
      <c r="A778" s="19">
        <v>2110502</v>
      </c>
      <c r="B778" s="19" t="s">
        <v>590</v>
      </c>
      <c r="C778" s="20">
        <v>0</v>
      </c>
    </row>
    <row r="779" spans="1:3" s="21" customFormat="1" ht="17.100000000000001" hidden="1" customHeight="1">
      <c r="A779" s="19">
        <v>2110503</v>
      </c>
      <c r="B779" s="19" t="s">
        <v>591</v>
      </c>
      <c r="C779" s="20">
        <v>0</v>
      </c>
    </row>
    <row r="780" spans="1:3" s="21" customFormat="1" ht="17.100000000000001" hidden="1" customHeight="1">
      <c r="A780" s="19">
        <v>2110506</v>
      </c>
      <c r="B780" s="19" t="s">
        <v>592</v>
      </c>
      <c r="C780" s="20">
        <v>0</v>
      </c>
    </row>
    <row r="781" spans="1:3" s="21" customFormat="1" ht="17.100000000000001" hidden="1" customHeight="1">
      <c r="A781" s="19">
        <v>2110507</v>
      </c>
      <c r="B781" s="19" t="s">
        <v>593</v>
      </c>
      <c r="C781" s="20">
        <v>0</v>
      </c>
    </row>
    <row r="782" spans="1:3" s="21" customFormat="1" ht="17.100000000000001" hidden="1" customHeight="1">
      <c r="A782" s="19">
        <v>2110599</v>
      </c>
      <c r="B782" s="19" t="s">
        <v>594</v>
      </c>
      <c r="C782" s="20">
        <v>0</v>
      </c>
    </row>
    <row r="783" spans="1:3" s="21" customFormat="1" ht="17.100000000000001" hidden="1" customHeight="1">
      <c r="A783" s="19">
        <v>21106</v>
      </c>
      <c r="B783" s="22" t="s">
        <v>1530</v>
      </c>
      <c r="C783" s="20">
        <f>SUM(C784:C788)</f>
        <v>0</v>
      </c>
    </row>
    <row r="784" spans="1:3" s="21" customFormat="1" ht="17.100000000000001" hidden="1" customHeight="1">
      <c r="A784" s="19">
        <v>2110602</v>
      </c>
      <c r="B784" s="19" t="s">
        <v>595</v>
      </c>
      <c r="C784" s="20">
        <v>0</v>
      </c>
    </row>
    <row r="785" spans="1:3" s="21" customFormat="1" ht="17.100000000000001" hidden="1" customHeight="1">
      <c r="A785" s="19">
        <v>2110603</v>
      </c>
      <c r="B785" s="19" t="s">
        <v>596</v>
      </c>
      <c r="C785" s="20">
        <v>0</v>
      </c>
    </row>
    <row r="786" spans="1:3" s="21" customFormat="1" ht="17.100000000000001" hidden="1" customHeight="1">
      <c r="A786" s="19">
        <v>2110604</v>
      </c>
      <c r="B786" s="19" t="s">
        <v>597</v>
      </c>
      <c r="C786" s="20">
        <v>0</v>
      </c>
    </row>
    <row r="787" spans="1:3" s="21" customFormat="1" ht="17.100000000000001" hidden="1" customHeight="1">
      <c r="A787" s="19">
        <v>2110605</v>
      </c>
      <c r="B787" s="19" t="s">
        <v>598</v>
      </c>
      <c r="C787" s="20">
        <v>0</v>
      </c>
    </row>
    <row r="788" spans="1:3" s="21" customFormat="1" ht="17.100000000000001" hidden="1" customHeight="1">
      <c r="A788" s="19">
        <v>2110699</v>
      </c>
      <c r="B788" s="19" t="s">
        <v>1531</v>
      </c>
      <c r="C788" s="20">
        <v>0</v>
      </c>
    </row>
    <row r="789" spans="1:3" s="21" customFormat="1" ht="17.100000000000001" hidden="1" customHeight="1">
      <c r="A789" s="19">
        <v>21107</v>
      </c>
      <c r="B789" s="22" t="s">
        <v>599</v>
      </c>
      <c r="C789" s="20">
        <f>SUM(C790:C791)</f>
        <v>0</v>
      </c>
    </row>
    <row r="790" spans="1:3" s="21" customFormat="1" ht="17.100000000000001" hidden="1" customHeight="1">
      <c r="A790" s="19">
        <v>2110704</v>
      </c>
      <c r="B790" s="19" t="s">
        <v>600</v>
      </c>
      <c r="C790" s="20">
        <v>0</v>
      </c>
    </row>
    <row r="791" spans="1:3" s="21" customFormat="1" ht="17.100000000000001" hidden="1" customHeight="1">
      <c r="A791" s="19">
        <v>2110799</v>
      </c>
      <c r="B791" s="19" t="s">
        <v>601</v>
      </c>
      <c r="C791" s="20">
        <v>0</v>
      </c>
    </row>
    <row r="792" spans="1:3" s="21" customFormat="1" ht="17.100000000000001" hidden="1" customHeight="1">
      <c r="A792" s="19">
        <v>21108</v>
      </c>
      <c r="B792" s="22" t="s">
        <v>602</v>
      </c>
      <c r="C792" s="20">
        <f>SUM(C793:C794)</f>
        <v>0</v>
      </c>
    </row>
    <row r="793" spans="1:3" s="21" customFormat="1" ht="17.100000000000001" hidden="1" customHeight="1">
      <c r="A793" s="19">
        <v>2110804</v>
      </c>
      <c r="B793" s="19" t="s">
        <v>603</v>
      </c>
      <c r="C793" s="20">
        <v>0</v>
      </c>
    </row>
    <row r="794" spans="1:3" s="21" customFormat="1" ht="17.100000000000001" hidden="1" customHeight="1">
      <c r="A794" s="19">
        <v>2110899</v>
      </c>
      <c r="B794" s="19" t="s">
        <v>604</v>
      </c>
      <c r="C794" s="20">
        <v>0</v>
      </c>
    </row>
    <row r="795" spans="1:3" s="21" customFormat="1" ht="17.100000000000001" hidden="1" customHeight="1">
      <c r="A795" s="19">
        <v>21109</v>
      </c>
      <c r="B795" s="22" t="s">
        <v>605</v>
      </c>
      <c r="C795" s="20">
        <f>C796</f>
        <v>0</v>
      </c>
    </row>
    <row r="796" spans="1:3" s="21" customFormat="1" ht="17.100000000000001" hidden="1" customHeight="1">
      <c r="A796" s="19">
        <v>2110901</v>
      </c>
      <c r="B796" s="19" t="s">
        <v>606</v>
      </c>
      <c r="C796" s="20">
        <v>0</v>
      </c>
    </row>
    <row r="797" spans="1:3" s="21" customFormat="1" ht="17.100000000000001" customHeight="1">
      <c r="A797" s="19">
        <v>21110</v>
      </c>
      <c r="B797" s="22" t="s">
        <v>607</v>
      </c>
      <c r="C797" s="20">
        <f>C798</f>
        <v>98</v>
      </c>
    </row>
    <row r="798" spans="1:3" s="21" customFormat="1" ht="17.100000000000001" customHeight="1">
      <c r="A798" s="19">
        <v>2111001</v>
      </c>
      <c r="B798" s="19" t="s">
        <v>608</v>
      </c>
      <c r="C798" s="20">
        <v>98</v>
      </c>
    </row>
    <row r="799" spans="1:3" s="21" customFormat="1" ht="17.100000000000001" hidden="1" customHeight="1">
      <c r="A799" s="19">
        <v>21111</v>
      </c>
      <c r="B799" s="22" t="s">
        <v>609</v>
      </c>
      <c r="C799" s="20">
        <f>SUM(C800:C804)</f>
        <v>0</v>
      </c>
    </row>
    <row r="800" spans="1:3" s="21" customFormat="1" ht="17.100000000000001" hidden="1" customHeight="1">
      <c r="A800" s="19">
        <v>2111101</v>
      </c>
      <c r="B800" s="19" t="s">
        <v>610</v>
      </c>
      <c r="C800" s="20">
        <v>0</v>
      </c>
    </row>
    <row r="801" spans="1:3" s="21" customFormat="1" ht="17.100000000000001" hidden="1" customHeight="1">
      <c r="A801" s="19">
        <v>2111102</v>
      </c>
      <c r="B801" s="19" t="s">
        <v>611</v>
      </c>
      <c r="C801" s="20">
        <v>0</v>
      </c>
    </row>
    <row r="802" spans="1:3" s="21" customFormat="1" ht="17.100000000000001" hidden="1" customHeight="1">
      <c r="A802" s="19">
        <v>2111103</v>
      </c>
      <c r="B802" s="19" t="s">
        <v>612</v>
      </c>
      <c r="C802" s="20">
        <v>0</v>
      </c>
    </row>
    <row r="803" spans="1:3" s="21" customFormat="1" ht="17.100000000000001" hidden="1" customHeight="1">
      <c r="A803" s="19">
        <v>2111104</v>
      </c>
      <c r="B803" s="19" t="s">
        <v>613</v>
      </c>
      <c r="C803" s="20">
        <v>0</v>
      </c>
    </row>
    <row r="804" spans="1:3" s="21" customFormat="1" ht="17.100000000000001" hidden="1" customHeight="1">
      <c r="A804" s="19">
        <v>2111199</v>
      </c>
      <c r="B804" s="19" t="s">
        <v>614</v>
      </c>
      <c r="C804" s="20">
        <v>0</v>
      </c>
    </row>
    <row r="805" spans="1:3" s="21" customFormat="1" ht="17.100000000000001" hidden="1" customHeight="1">
      <c r="A805" s="19">
        <v>21112</v>
      </c>
      <c r="B805" s="22" t="s">
        <v>615</v>
      </c>
      <c r="C805" s="20">
        <f>C806</f>
        <v>0</v>
      </c>
    </row>
    <row r="806" spans="1:3" s="21" customFormat="1" ht="17.100000000000001" hidden="1" customHeight="1">
      <c r="A806" s="19">
        <v>2111201</v>
      </c>
      <c r="B806" s="19" t="s">
        <v>616</v>
      </c>
      <c r="C806" s="20">
        <v>0</v>
      </c>
    </row>
    <row r="807" spans="1:3" s="21" customFormat="1" ht="17.100000000000001" hidden="1" customHeight="1">
      <c r="A807" s="19">
        <v>21113</v>
      </c>
      <c r="B807" s="22" t="s">
        <v>617</v>
      </c>
      <c r="C807" s="20">
        <f>C808</f>
        <v>0</v>
      </c>
    </row>
    <row r="808" spans="1:3" s="21" customFormat="1" ht="17.100000000000001" hidden="1" customHeight="1">
      <c r="A808" s="19">
        <v>2111301</v>
      </c>
      <c r="B808" s="19" t="s">
        <v>618</v>
      </c>
      <c r="C808" s="20">
        <v>0</v>
      </c>
    </row>
    <row r="809" spans="1:3" s="21" customFormat="1" ht="17.100000000000001" hidden="1" customHeight="1">
      <c r="A809" s="19">
        <v>21114</v>
      </c>
      <c r="B809" s="22" t="s">
        <v>619</v>
      </c>
      <c r="C809" s="20">
        <f>SUM(C810:C823)</f>
        <v>0</v>
      </c>
    </row>
    <row r="810" spans="1:3" s="21" customFormat="1" ht="17.100000000000001" hidden="1" customHeight="1">
      <c r="A810" s="19">
        <v>2111401</v>
      </c>
      <c r="B810" s="19" t="s">
        <v>69</v>
      </c>
      <c r="C810" s="20">
        <v>0</v>
      </c>
    </row>
    <row r="811" spans="1:3" s="21" customFormat="1" ht="17.100000000000001" hidden="1" customHeight="1">
      <c r="A811" s="19">
        <v>2111402</v>
      </c>
      <c r="B811" s="19" t="s">
        <v>70</v>
      </c>
      <c r="C811" s="20">
        <v>0</v>
      </c>
    </row>
    <row r="812" spans="1:3" s="21" customFormat="1" ht="17.100000000000001" hidden="1" customHeight="1">
      <c r="A812" s="19">
        <v>2111403</v>
      </c>
      <c r="B812" s="19" t="s">
        <v>71</v>
      </c>
      <c r="C812" s="20">
        <v>0</v>
      </c>
    </row>
    <row r="813" spans="1:3" s="21" customFormat="1" ht="17.100000000000001" hidden="1" customHeight="1">
      <c r="A813" s="19">
        <v>2111404</v>
      </c>
      <c r="B813" s="19" t="s">
        <v>620</v>
      </c>
      <c r="C813" s="20">
        <v>0</v>
      </c>
    </row>
    <row r="814" spans="1:3" s="21" customFormat="1" ht="17.100000000000001" hidden="1" customHeight="1">
      <c r="A814" s="19">
        <v>2111405</v>
      </c>
      <c r="B814" s="19" t="s">
        <v>621</v>
      </c>
      <c r="C814" s="20">
        <v>0</v>
      </c>
    </row>
    <row r="815" spans="1:3" s="21" customFormat="1" ht="17.100000000000001" hidden="1" customHeight="1">
      <c r="A815" s="19">
        <v>2111406</v>
      </c>
      <c r="B815" s="19" t="s">
        <v>622</v>
      </c>
      <c r="C815" s="20">
        <v>0</v>
      </c>
    </row>
    <row r="816" spans="1:3" s="21" customFormat="1" ht="17.100000000000001" hidden="1" customHeight="1">
      <c r="A816" s="19">
        <v>2111407</v>
      </c>
      <c r="B816" s="19" t="s">
        <v>623</v>
      </c>
      <c r="C816" s="20">
        <v>0</v>
      </c>
    </row>
    <row r="817" spans="1:3" s="21" customFormat="1" ht="17.100000000000001" hidden="1" customHeight="1">
      <c r="A817" s="19">
        <v>2111408</v>
      </c>
      <c r="B817" s="19" t="s">
        <v>624</v>
      </c>
      <c r="C817" s="20">
        <v>0</v>
      </c>
    </row>
    <row r="818" spans="1:3" s="21" customFormat="1" ht="17.100000000000001" hidden="1" customHeight="1">
      <c r="A818" s="19">
        <v>2111409</v>
      </c>
      <c r="B818" s="19" t="s">
        <v>625</v>
      </c>
      <c r="C818" s="20">
        <v>0</v>
      </c>
    </row>
    <row r="819" spans="1:3" s="21" customFormat="1" ht="17.100000000000001" hidden="1" customHeight="1">
      <c r="A819" s="19">
        <v>2111410</v>
      </c>
      <c r="B819" s="19" t="s">
        <v>626</v>
      </c>
      <c r="C819" s="20">
        <v>0</v>
      </c>
    </row>
    <row r="820" spans="1:3" s="21" customFormat="1" ht="17.100000000000001" hidden="1" customHeight="1">
      <c r="A820" s="19">
        <v>2111411</v>
      </c>
      <c r="B820" s="19" t="s">
        <v>110</v>
      </c>
      <c r="C820" s="20">
        <v>0</v>
      </c>
    </row>
    <row r="821" spans="1:3" s="21" customFormat="1" ht="17.100000000000001" hidden="1" customHeight="1">
      <c r="A821" s="19">
        <v>2111413</v>
      </c>
      <c r="B821" s="19" t="s">
        <v>627</v>
      </c>
      <c r="C821" s="20">
        <v>0</v>
      </c>
    </row>
    <row r="822" spans="1:3" s="21" customFormat="1" ht="17.100000000000001" hidden="1" customHeight="1">
      <c r="A822" s="19">
        <v>2111450</v>
      </c>
      <c r="B822" s="19" t="s">
        <v>78</v>
      </c>
      <c r="C822" s="20">
        <v>0</v>
      </c>
    </row>
    <row r="823" spans="1:3" s="21" customFormat="1" ht="17.100000000000001" hidden="1" customHeight="1">
      <c r="A823" s="19">
        <v>2111499</v>
      </c>
      <c r="B823" s="19" t="s">
        <v>628</v>
      </c>
      <c r="C823" s="20">
        <v>0</v>
      </c>
    </row>
    <row r="824" spans="1:3" s="21" customFormat="1" ht="17.100000000000001" customHeight="1">
      <c r="A824" s="19">
        <v>21199</v>
      </c>
      <c r="B824" s="22" t="s">
        <v>629</v>
      </c>
      <c r="C824" s="20">
        <f>C825</f>
        <v>3762</v>
      </c>
    </row>
    <row r="825" spans="1:3" s="21" customFormat="1" ht="17.100000000000001" customHeight="1">
      <c r="A825" s="19">
        <v>2119999</v>
      </c>
      <c r="B825" s="19" t="s">
        <v>630</v>
      </c>
      <c r="C825" s="20">
        <v>3762</v>
      </c>
    </row>
    <row r="826" spans="1:3" s="21" customFormat="1" ht="17.100000000000001" customHeight="1">
      <c r="A826" s="19">
        <v>212</v>
      </c>
      <c r="B826" s="22" t="s">
        <v>29</v>
      </c>
      <c r="C826" s="20">
        <f>SUM(C827,C838,C840,C843,C845,C847)</f>
        <v>179249</v>
      </c>
    </row>
    <row r="827" spans="1:3" s="21" customFormat="1" ht="17.100000000000001" customHeight="1">
      <c r="A827" s="19">
        <v>21201</v>
      </c>
      <c r="B827" s="22" t="s">
        <v>631</v>
      </c>
      <c r="C827" s="20">
        <f>SUM(C828:C837)</f>
        <v>23233</v>
      </c>
    </row>
    <row r="828" spans="1:3" s="21" customFormat="1" ht="17.100000000000001" customHeight="1">
      <c r="A828" s="19">
        <v>2120101</v>
      </c>
      <c r="B828" s="19" t="s">
        <v>69</v>
      </c>
      <c r="C828" s="20">
        <v>13370</v>
      </c>
    </row>
    <row r="829" spans="1:3" s="21" customFormat="1" ht="17.100000000000001" customHeight="1">
      <c r="A829" s="19">
        <v>2120102</v>
      </c>
      <c r="B829" s="19" t="s">
        <v>70</v>
      </c>
      <c r="C829" s="20">
        <v>181</v>
      </c>
    </row>
    <row r="830" spans="1:3" s="21" customFormat="1" ht="17.100000000000001" hidden="1" customHeight="1">
      <c r="A830" s="19">
        <v>2120103</v>
      </c>
      <c r="B830" s="19" t="s">
        <v>71</v>
      </c>
      <c r="C830" s="20">
        <v>0</v>
      </c>
    </row>
    <row r="831" spans="1:3" s="21" customFormat="1" ht="17.100000000000001" customHeight="1">
      <c r="A831" s="19">
        <v>2120104</v>
      </c>
      <c r="B831" s="19" t="s">
        <v>632</v>
      </c>
      <c r="C831" s="20">
        <v>9521</v>
      </c>
    </row>
    <row r="832" spans="1:3" s="21" customFormat="1" ht="17.100000000000001" hidden="1" customHeight="1">
      <c r="A832" s="19">
        <v>2120105</v>
      </c>
      <c r="B832" s="19" t="s">
        <v>633</v>
      </c>
      <c r="C832" s="20">
        <v>0</v>
      </c>
    </row>
    <row r="833" spans="1:3" s="21" customFormat="1" ht="17.100000000000001" hidden="1" customHeight="1">
      <c r="A833" s="19">
        <v>2120106</v>
      </c>
      <c r="B833" s="19" t="s">
        <v>634</v>
      </c>
      <c r="C833" s="20">
        <v>0</v>
      </c>
    </row>
    <row r="834" spans="1:3" s="21" customFormat="1" ht="17.100000000000001" hidden="1" customHeight="1">
      <c r="A834" s="19">
        <v>2120107</v>
      </c>
      <c r="B834" s="19" t="s">
        <v>635</v>
      </c>
      <c r="C834" s="20">
        <v>0</v>
      </c>
    </row>
    <row r="835" spans="1:3" s="21" customFormat="1" ht="17.100000000000001" hidden="1" customHeight="1">
      <c r="A835" s="19">
        <v>2120109</v>
      </c>
      <c r="B835" s="19" t="s">
        <v>636</v>
      </c>
      <c r="C835" s="20">
        <v>0</v>
      </c>
    </row>
    <row r="836" spans="1:3" s="21" customFormat="1" ht="17.100000000000001" hidden="1" customHeight="1">
      <c r="A836" s="19">
        <v>2120110</v>
      </c>
      <c r="B836" s="19" t="s">
        <v>637</v>
      </c>
      <c r="C836" s="20">
        <v>0</v>
      </c>
    </row>
    <row r="837" spans="1:3" s="21" customFormat="1" ht="17.100000000000001" customHeight="1">
      <c r="A837" s="19">
        <v>2120199</v>
      </c>
      <c r="B837" s="19" t="s">
        <v>638</v>
      </c>
      <c r="C837" s="20">
        <v>161</v>
      </c>
    </row>
    <row r="838" spans="1:3" s="21" customFormat="1" ht="17.100000000000001" customHeight="1">
      <c r="A838" s="19">
        <v>21202</v>
      </c>
      <c r="B838" s="22" t="s">
        <v>639</v>
      </c>
      <c r="C838" s="20">
        <f>C839</f>
        <v>7</v>
      </c>
    </row>
    <row r="839" spans="1:3" s="21" customFormat="1" ht="17.100000000000001" customHeight="1">
      <c r="A839" s="19">
        <v>2120201</v>
      </c>
      <c r="B839" s="19" t="s">
        <v>640</v>
      </c>
      <c r="C839" s="20">
        <v>7</v>
      </c>
    </row>
    <row r="840" spans="1:3" s="21" customFormat="1" ht="17.100000000000001" customHeight="1">
      <c r="A840" s="19">
        <v>21203</v>
      </c>
      <c r="B840" s="22" t="s">
        <v>641</v>
      </c>
      <c r="C840" s="20">
        <f>SUM(C841:C842)</f>
        <v>112407</v>
      </c>
    </row>
    <row r="841" spans="1:3" s="21" customFormat="1" ht="17.100000000000001" hidden="1" customHeight="1">
      <c r="A841" s="19">
        <v>2120303</v>
      </c>
      <c r="B841" s="19" t="s">
        <v>642</v>
      </c>
      <c r="C841" s="20">
        <v>0</v>
      </c>
    </row>
    <row r="842" spans="1:3" s="21" customFormat="1" ht="17.100000000000001" customHeight="1">
      <c r="A842" s="19">
        <v>2120399</v>
      </c>
      <c r="B842" s="19" t="s">
        <v>643</v>
      </c>
      <c r="C842" s="20">
        <v>112407</v>
      </c>
    </row>
    <row r="843" spans="1:3" s="21" customFormat="1" ht="17.100000000000001" customHeight="1">
      <c r="A843" s="19">
        <v>21205</v>
      </c>
      <c r="B843" s="22" t="s">
        <v>644</v>
      </c>
      <c r="C843" s="20">
        <f>C844</f>
        <v>18238</v>
      </c>
    </row>
    <row r="844" spans="1:3" s="21" customFormat="1" ht="17.100000000000001" customHeight="1">
      <c r="A844" s="19">
        <v>2120501</v>
      </c>
      <c r="B844" s="19" t="s">
        <v>645</v>
      </c>
      <c r="C844" s="20">
        <v>18238</v>
      </c>
    </row>
    <row r="845" spans="1:3" s="21" customFormat="1" ht="17.100000000000001" customHeight="1">
      <c r="A845" s="19">
        <v>21206</v>
      </c>
      <c r="B845" s="22" t="s">
        <v>646</v>
      </c>
      <c r="C845" s="20">
        <f>C846</f>
        <v>636</v>
      </c>
    </row>
    <row r="846" spans="1:3" s="21" customFormat="1" ht="17.100000000000001" customHeight="1">
      <c r="A846" s="19">
        <v>2120601</v>
      </c>
      <c r="B846" s="19" t="s">
        <v>647</v>
      </c>
      <c r="C846" s="20">
        <v>636</v>
      </c>
    </row>
    <row r="847" spans="1:3" s="21" customFormat="1" ht="17.100000000000001" customHeight="1">
      <c r="A847" s="19">
        <v>21299</v>
      </c>
      <c r="B847" s="22" t="s">
        <v>648</v>
      </c>
      <c r="C847" s="20">
        <f>C848</f>
        <v>24728</v>
      </c>
    </row>
    <row r="848" spans="1:3" s="21" customFormat="1" ht="17.100000000000001" customHeight="1">
      <c r="A848" s="19">
        <v>2129999</v>
      </c>
      <c r="B848" s="19" t="s">
        <v>649</v>
      </c>
      <c r="C848" s="20">
        <v>24728</v>
      </c>
    </row>
    <row r="849" spans="1:3" s="21" customFormat="1" ht="17.100000000000001" customHeight="1">
      <c r="A849" s="19">
        <v>213</v>
      </c>
      <c r="B849" s="22" t="s">
        <v>30</v>
      </c>
      <c r="C849" s="20">
        <f>SUM(C850,C876,C901,C929,C940,C947,C954,C957)</f>
        <v>29772</v>
      </c>
    </row>
    <row r="850" spans="1:3" s="21" customFormat="1" ht="17.100000000000001" customHeight="1">
      <c r="A850" s="19">
        <v>21301</v>
      </c>
      <c r="B850" s="22" t="s">
        <v>1532</v>
      </c>
      <c r="C850" s="20">
        <f>SUM(C851:C875)</f>
        <v>19518</v>
      </c>
    </row>
    <row r="851" spans="1:3" s="21" customFormat="1" ht="17.100000000000001" customHeight="1">
      <c r="A851" s="19">
        <v>2130101</v>
      </c>
      <c r="B851" s="19" t="s">
        <v>69</v>
      </c>
      <c r="C851" s="20">
        <v>2995</v>
      </c>
    </row>
    <row r="852" spans="1:3" s="21" customFormat="1" ht="17.100000000000001" hidden="1" customHeight="1">
      <c r="A852" s="19">
        <v>2130102</v>
      </c>
      <c r="B852" s="19" t="s">
        <v>70</v>
      </c>
      <c r="C852" s="20">
        <v>0</v>
      </c>
    </row>
    <row r="853" spans="1:3" s="21" customFormat="1" ht="17.100000000000001" hidden="1" customHeight="1">
      <c r="A853" s="19">
        <v>2130103</v>
      </c>
      <c r="B853" s="19" t="s">
        <v>71</v>
      </c>
      <c r="C853" s="20">
        <v>0</v>
      </c>
    </row>
    <row r="854" spans="1:3" s="21" customFormat="1" ht="17.100000000000001" hidden="1" customHeight="1">
      <c r="A854" s="19">
        <v>2130104</v>
      </c>
      <c r="B854" s="19" t="s">
        <v>78</v>
      </c>
      <c r="C854" s="20">
        <v>0</v>
      </c>
    </row>
    <row r="855" spans="1:3" s="21" customFormat="1" ht="17.100000000000001" hidden="1" customHeight="1">
      <c r="A855" s="19">
        <v>2130105</v>
      </c>
      <c r="B855" s="19" t="s">
        <v>651</v>
      </c>
      <c r="C855" s="20">
        <v>0</v>
      </c>
    </row>
    <row r="856" spans="1:3" s="21" customFormat="1" ht="17.100000000000001" hidden="1" customHeight="1">
      <c r="A856" s="19">
        <v>2130106</v>
      </c>
      <c r="B856" s="19" t="s">
        <v>652</v>
      </c>
      <c r="C856" s="20">
        <v>0</v>
      </c>
    </row>
    <row r="857" spans="1:3" s="21" customFormat="1" ht="17.100000000000001" customHeight="1">
      <c r="A857" s="19">
        <v>2130108</v>
      </c>
      <c r="B857" s="19" t="s">
        <v>653</v>
      </c>
      <c r="C857" s="20">
        <v>157</v>
      </c>
    </row>
    <row r="858" spans="1:3" s="21" customFormat="1" ht="17.100000000000001" hidden="1" customHeight="1">
      <c r="A858" s="19">
        <v>2130109</v>
      </c>
      <c r="B858" s="19" t="s">
        <v>654</v>
      </c>
      <c r="C858" s="20">
        <v>0</v>
      </c>
    </row>
    <row r="859" spans="1:3" s="21" customFormat="1" ht="17.100000000000001" customHeight="1">
      <c r="A859" s="19">
        <v>2130110</v>
      </c>
      <c r="B859" s="19" t="s">
        <v>655</v>
      </c>
      <c r="C859" s="20">
        <v>59</v>
      </c>
    </row>
    <row r="860" spans="1:3" s="21" customFormat="1" ht="17.100000000000001" hidden="1" customHeight="1">
      <c r="A860" s="19">
        <v>2130111</v>
      </c>
      <c r="B860" s="19" t="s">
        <v>656</v>
      </c>
      <c r="C860" s="20"/>
    </row>
    <row r="861" spans="1:3" s="21" customFormat="1" ht="17.100000000000001" customHeight="1">
      <c r="A861" s="19">
        <v>2130112</v>
      </c>
      <c r="B861" s="19" t="s">
        <v>684</v>
      </c>
      <c r="C861" s="20">
        <v>4</v>
      </c>
    </row>
    <row r="862" spans="1:3" s="21" customFormat="1" ht="17.100000000000001" hidden="1" customHeight="1">
      <c r="A862" s="19">
        <v>2130114</v>
      </c>
      <c r="B862" s="19" t="s">
        <v>657</v>
      </c>
      <c r="C862" s="20">
        <v>0</v>
      </c>
    </row>
    <row r="863" spans="1:3" s="21" customFormat="1" ht="17.100000000000001" hidden="1" customHeight="1">
      <c r="A863" s="19">
        <v>2130119</v>
      </c>
      <c r="B863" s="19" t="s">
        <v>658</v>
      </c>
      <c r="C863" s="20">
        <v>0</v>
      </c>
    </row>
    <row r="864" spans="1:3" s="21" customFormat="1" ht="17.100000000000001" hidden="1" customHeight="1">
      <c r="A864" s="19">
        <v>2130120</v>
      </c>
      <c r="B864" s="19" t="s">
        <v>659</v>
      </c>
      <c r="C864" s="20"/>
    </row>
    <row r="865" spans="1:3" s="21" customFormat="1" ht="17.100000000000001" hidden="1" customHeight="1">
      <c r="A865" s="19">
        <v>2130121</v>
      </c>
      <c r="B865" s="19" t="s">
        <v>660</v>
      </c>
      <c r="C865" s="20">
        <v>0</v>
      </c>
    </row>
    <row r="866" spans="1:3" s="21" customFormat="1" ht="17.100000000000001" customHeight="1">
      <c r="A866" s="19">
        <v>2130122</v>
      </c>
      <c r="B866" s="19" t="s">
        <v>1533</v>
      </c>
      <c r="C866" s="20">
        <v>23</v>
      </c>
    </row>
    <row r="867" spans="1:3" s="21" customFormat="1" ht="17.100000000000001" hidden="1" customHeight="1">
      <c r="A867" s="19">
        <v>2130124</v>
      </c>
      <c r="B867" s="19" t="s">
        <v>1534</v>
      </c>
      <c r="C867" s="20">
        <v>0</v>
      </c>
    </row>
    <row r="868" spans="1:3" s="21" customFormat="1" ht="17.100000000000001" customHeight="1">
      <c r="A868" s="19">
        <v>2130125</v>
      </c>
      <c r="B868" s="19" t="s">
        <v>661</v>
      </c>
      <c r="C868" s="20">
        <v>3</v>
      </c>
    </row>
    <row r="869" spans="1:3" s="21" customFormat="1" ht="17.100000000000001" customHeight="1">
      <c r="A869" s="19">
        <v>2130126</v>
      </c>
      <c r="B869" s="19" t="s">
        <v>1535</v>
      </c>
      <c r="C869" s="20">
        <v>873</v>
      </c>
    </row>
    <row r="870" spans="1:3" s="21" customFormat="1" ht="17.100000000000001" customHeight="1">
      <c r="A870" s="19">
        <v>2130135</v>
      </c>
      <c r="B870" s="19" t="s">
        <v>662</v>
      </c>
      <c r="C870" s="20">
        <v>17</v>
      </c>
    </row>
    <row r="871" spans="1:3" s="21" customFormat="1" ht="17.100000000000001" customHeight="1">
      <c r="A871" s="19">
        <v>2130142</v>
      </c>
      <c r="B871" s="19" t="s">
        <v>663</v>
      </c>
      <c r="C871" s="20">
        <v>5017</v>
      </c>
    </row>
    <row r="872" spans="1:3" s="21" customFormat="1" ht="17.100000000000001" hidden="1" customHeight="1">
      <c r="A872" s="19">
        <v>2130148</v>
      </c>
      <c r="B872" s="19" t="s">
        <v>664</v>
      </c>
      <c r="C872" s="20">
        <v>0</v>
      </c>
    </row>
    <row r="873" spans="1:3" s="21" customFormat="1" ht="17.100000000000001" hidden="1" customHeight="1">
      <c r="A873" s="19">
        <v>2130152</v>
      </c>
      <c r="B873" s="19" t="s">
        <v>665</v>
      </c>
      <c r="C873" s="20">
        <v>0</v>
      </c>
    </row>
    <row r="874" spans="1:3" s="21" customFormat="1" ht="17.100000000000001" hidden="1" customHeight="1">
      <c r="A874" s="19">
        <v>2130153</v>
      </c>
      <c r="B874" s="19" t="s">
        <v>1536</v>
      </c>
      <c r="C874" s="20">
        <v>0</v>
      </c>
    </row>
    <row r="875" spans="1:3" s="21" customFormat="1" ht="17.100000000000001" customHeight="1">
      <c r="A875" s="19">
        <v>2130199</v>
      </c>
      <c r="B875" s="19" t="s">
        <v>1537</v>
      </c>
      <c r="C875" s="20">
        <v>10370</v>
      </c>
    </row>
    <row r="876" spans="1:3" s="21" customFormat="1" ht="17.100000000000001" customHeight="1">
      <c r="A876" s="19">
        <v>21302</v>
      </c>
      <c r="B876" s="22" t="s">
        <v>666</v>
      </c>
      <c r="C876" s="20">
        <f>SUM(C877:C900)</f>
        <v>796</v>
      </c>
    </row>
    <row r="877" spans="1:3" s="21" customFormat="1" ht="17.100000000000001" hidden="1" customHeight="1">
      <c r="A877" s="19">
        <v>2130201</v>
      </c>
      <c r="B877" s="19" t="s">
        <v>69</v>
      </c>
      <c r="C877" s="20">
        <v>0</v>
      </c>
    </row>
    <row r="878" spans="1:3" s="21" customFormat="1" ht="17.100000000000001" customHeight="1">
      <c r="A878" s="19">
        <v>2130202</v>
      </c>
      <c r="B878" s="19" t="s">
        <v>70</v>
      </c>
      <c r="C878" s="20">
        <v>13</v>
      </c>
    </row>
    <row r="879" spans="1:3" s="21" customFormat="1" ht="17.100000000000001" hidden="1" customHeight="1">
      <c r="A879" s="19">
        <v>2130203</v>
      </c>
      <c r="B879" s="19" t="s">
        <v>71</v>
      </c>
      <c r="C879" s="20">
        <v>0</v>
      </c>
    </row>
    <row r="880" spans="1:3" s="21" customFormat="1" ht="17.100000000000001" hidden="1" customHeight="1">
      <c r="A880" s="19">
        <v>2130204</v>
      </c>
      <c r="B880" s="19" t="s">
        <v>667</v>
      </c>
      <c r="C880" s="20">
        <v>0</v>
      </c>
    </row>
    <row r="881" spans="1:3" s="21" customFormat="1" ht="17.100000000000001" hidden="1" customHeight="1">
      <c r="A881" s="19">
        <v>2130205</v>
      </c>
      <c r="B881" s="19" t="s">
        <v>1538</v>
      </c>
      <c r="C881" s="20">
        <v>0</v>
      </c>
    </row>
    <row r="882" spans="1:3" s="21" customFormat="1" ht="17.100000000000001" hidden="1" customHeight="1">
      <c r="A882" s="19">
        <v>2130206</v>
      </c>
      <c r="B882" s="19" t="s">
        <v>668</v>
      </c>
      <c r="C882" s="20">
        <v>0</v>
      </c>
    </row>
    <row r="883" spans="1:3" s="21" customFormat="1" ht="17.100000000000001" customHeight="1">
      <c r="A883" s="19">
        <v>2130207</v>
      </c>
      <c r="B883" s="19" t="s">
        <v>669</v>
      </c>
      <c r="C883" s="20">
        <v>28</v>
      </c>
    </row>
    <row r="884" spans="1:3" s="21" customFormat="1" ht="17.100000000000001" customHeight="1">
      <c r="A884" s="19">
        <v>2130209</v>
      </c>
      <c r="B884" s="19" t="s">
        <v>670</v>
      </c>
      <c r="C884" s="20">
        <v>13</v>
      </c>
    </row>
    <row r="885" spans="1:3" s="21" customFormat="1" ht="17.100000000000001" customHeight="1">
      <c r="A885" s="19">
        <v>2130210</v>
      </c>
      <c r="B885" s="19" t="s">
        <v>671</v>
      </c>
      <c r="C885" s="20">
        <v>4</v>
      </c>
    </row>
    <row r="886" spans="1:3" s="21" customFormat="1" ht="17.100000000000001" hidden="1" customHeight="1">
      <c r="A886" s="19">
        <v>2130211</v>
      </c>
      <c r="B886" s="19" t="s">
        <v>672</v>
      </c>
      <c r="C886" s="20">
        <v>0</v>
      </c>
    </row>
    <row r="887" spans="1:3" s="21" customFormat="1" ht="17.100000000000001" hidden="1" customHeight="1">
      <c r="A887" s="19">
        <v>2130212</v>
      </c>
      <c r="B887" s="19" t="s">
        <v>673</v>
      </c>
      <c r="C887" s="20">
        <v>0</v>
      </c>
    </row>
    <row r="888" spans="1:3" s="21" customFormat="1" ht="17.100000000000001" hidden="1" customHeight="1">
      <c r="A888" s="19">
        <v>2130213</v>
      </c>
      <c r="B888" s="19" t="s">
        <v>674</v>
      </c>
      <c r="C888" s="20">
        <v>0</v>
      </c>
    </row>
    <row r="889" spans="1:3" s="21" customFormat="1" ht="17.100000000000001" hidden="1" customHeight="1">
      <c r="A889" s="19">
        <v>2130217</v>
      </c>
      <c r="B889" s="19" t="s">
        <v>675</v>
      </c>
      <c r="C889" s="20">
        <v>0</v>
      </c>
    </row>
    <row r="890" spans="1:3" s="21" customFormat="1" ht="17.100000000000001" hidden="1" customHeight="1">
      <c r="A890" s="19">
        <v>2130220</v>
      </c>
      <c r="B890" s="19" t="s">
        <v>676</v>
      </c>
      <c r="C890" s="20">
        <v>0</v>
      </c>
    </row>
    <row r="891" spans="1:3" s="21" customFormat="1" ht="17.100000000000001" hidden="1" customHeight="1">
      <c r="A891" s="19">
        <v>2130221</v>
      </c>
      <c r="B891" s="19" t="s">
        <v>677</v>
      </c>
      <c r="C891" s="20"/>
    </row>
    <row r="892" spans="1:3" s="21" customFormat="1" ht="17.100000000000001" hidden="1" customHeight="1">
      <c r="A892" s="19">
        <v>2130223</v>
      </c>
      <c r="B892" s="19" t="s">
        <v>678</v>
      </c>
      <c r="C892" s="20">
        <v>0</v>
      </c>
    </row>
    <row r="893" spans="1:3" s="21" customFormat="1" ht="17.100000000000001" hidden="1" customHeight="1">
      <c r="A893" s="19">
        <v>2130226</v>
      </c>
      <c r="B893" s="19" t="s">
        <v>679</v>
      </c>
      <c r="C893" s="20">
        <v>0</v>
      </c>
    </row>
    <row r="894" spans="1:3" s="21" customFormat="1" ht="17.100000000000001" hidden="1" customHeight="1">
      <c r="A894" s="19">
        <v>2130227</v>
      </c>
      <c r="B894" s="19" t="s">
        <v>680</v>
      </c>
      <c r="C894" s="20">
        <v>0</v>
      </c>
    </row>
    <row r="895" spans="1:3" s="21" customFormat="1" ht="17.100000000000001" hidden="1" customHeight="1">
      <c r="A895" s="19">
        <v>2130232</v>
      </c>
      <c r="B895" s="19" t="s">
        <v>681</v>
      </c>
      <c r="C895" s="20">
        <v>0</v>
      </c>
    </row>
    <row r="896" spans="1:3" s="21" customFormat="1" ht="17.100000000000001" customHeight="1">
      <c r="A896" s="19">
        <v>2130234</v>
      </c>
      <c r="B896" s="19" t="s">
        <v>1539</v>
      </c>
      <c r="C896" s="20">
        <v>1</v>
      </c>
    </row>
    <row r="897" spans="1:3" s="21" customFormat="1" ht="17.100000000000001" hidden="1" customHeight="1">
      <c r="A897" s="19">
        <v>2130235</v>
      </c>
      <c r="B897" s="19" t="s">
        <v>682</v>
      </c>
      <c r="C897" s="20">
        <v>0</v>
      </c>
    </row>
    <row r="898" spans="1:3" s="21" customFormat="1" ht="17.100000000000001" hidden="1" customHeight="1">
      <c r="A898" s="19">
        <v>2130236</v>
      </c>
      <c r="B898" s="19" t="s">
        <v>683</v>
      </c>
      <c r="C898" s="20">
        <v>0</v>
      </c>
    </row>
    <row r="899" spans="1:3" s="21" customFormat="1" ht="17.100000000000001" hidden="1" customHeight="1">
      <c r="A899" s="19">
        <v>2130237</v>
      </c>
      <c r="B899" s="19" t="s">
        <v>684</v>
      </c>
      <c r="C899" s="20">
        <v>0</v>
      </c>
    </row>
    <row r="900" spans="1:3" s="21" customFormat="1" ht="17.100000000000001" customHeight="1">
      <c r="A900" s="19">
        <v>2130299</v>
      </c>
      <c r="B900" s="19" t="s">
        <v>685</v>
      </c>
      <c r="C900" s="20">
        <v>737</v>
      </c>
    </row>
    <row r="901" spans="1:3" s="21" customFormat="1" ht="17.100000000000001" customHeight="1">
      <c r="A901" s="19">
        <v>21303</v>
      </c>
      <c r="B901" s="22" t="s">
        <v>686</v>
      </c>
      <c r="C901" s="20">
        <f>SUM(C902:C928)</f>
        <v>5099</v>
      </c>
    </row>
    <row r="902" spans="1:3" s="21" customFormat="1" ht="17.100000000000001" hidden="1" customHeight="1">
      <c r="A902" s="19">
        <v>2130301</v>
      </c>
      <c r="B902" s="19" t="s">
        <v>69</v>
      </c>
      <c r="C902" s="20">
        <v>0</v>
      </c>
    </row>
    <row r="903" spans="1:3" s="21" customFormat="1" ht="17.100000000000001" customHeight="1">
      <c r="A903" s="19">
        <v>2130302</v>
      </c>
      <c r="B903" s="19" t="s">
        <v>70</v>
      </c>
      <c r="C903" s="20">
        <v>55</v>
      </c>
    </row>
    <row r="904" spans="1:3" s="21" customFormat="1" ht="17.100000000000001" hidden="1" customHeight="1">
      <c r="A904" s="19">
        <v>2130303</v>
      </c>
      <c r="B904" s="19" t="s">
        <v>71</v>
      </c>
      <c r="C904" s="20">
        <v>0</v>
      </c>
    </row>
    <row r="905" spans="1:3" s="21" customFormat="1" ht="17.100000000000001" hidden="1" customHeight="1">
      <c r="A905" s="19">
        <v>2130304</v>
      </c>
      <c r="B905" s="19" t="s">
        <v>687</v>
      </c>
      <c r="C905" s="20">
        <v>0</v>
      </c>
    </row>
    <row r="906" spans="1:3" s="21" customFormat="1" ht="17.100000000000001" customHeight="1">
      <c r="A906" s="19">
        <v>2130305</v>
      </c>
      <c r="B906" s="19" t="s">
        <v>688</v>
      </c>
      <c r="C906" s="20">
        <v>17</v>
      </c>
    </row>
    <row r="907" spans="1:3" s="21" customFormat="1" ht="17.100000000000001" customHeight="1">
      <c r="A907" s="19">
        <v>2130306</v>
      </c>
      <c r="B907" s="19" t="s">
        <v>689</v>
      </c>
      <c r="C907" s="20">
        <v>437</v>
      </c>
    </row>
    <row r="908" spans="1:3" s="21" customFormat="1" ht="17.100000000000001" hidden="1" customHeight="1">
      <c r="A908" s="19">
        <v>2130307</v>
      </c>
      <c r="B908" s="19" t="s">
        <v>690</v>
      </c>
      <c r="C908" s="20">
        <v>0</v>
      </c>
    </row>
    <row r="909" spans="1:3" s="21" customFormat="1" ht="17.100000000000001" hidden="1" customHeight="1">
      <c r="A909" s="19">
        <v>2130308</v>
      </c>
      <c r="B909" s="19" t="s">
        <v>691</v>
      </c>
      <c r="C909" s="20">
        <v>0</v>
      </c>
    </row>
    <row r="910" spans="1:3" s="21" customFormat="1" ht="17.100000000000001" hidden="1" customHeight="1">
      <c r="A910" s="19">
        <v>2130309</v>
      </c>
      <c r="B910" s="19" t="s">
        <v>692</v>
      </c>
      <c r="C910" s="20">
        <v>0</v>
      </c>
    </row>
    <row r="911" spans="1:3" s="21" customFormat="1" ht="17.100000000000001" hidden="1" customHeight="1">
      <c r="A911" s="19">
        <v>2130310</v>
      </c>
      <c r="B911" s="19" t="s">
        <v>693</v>
      </c>
      <c r="C911" s="20">
        <v>0</v>
      </c>
    </row>
    <row r="912" spans="1:3" s="21" customFormat="1" ht="17.100000000000001" customHeight="1">
      <c r="A912" s="19">
        <v>2130311</v>
      </c>
      <c r="B912" s="19" t="s">
        <v>694</v>
      </c>
      <c r="C912" s="20">
        <v>158</v>
      </c>
    </row>
    <row r="913" spans="1:3" s="21" customFormat="1" ht="17.100000000000001" hidden="1" customHeight="1">
      <c r="A913" s="19">
        <v>2130312</v>
      </c>
      <c r="B913" s="19" t="s">
        <v>695</v>
      </c>
      <c r="C913" s="20">
        <v>0</v>
      </c>
    </row>
    <row r="914" spans="1:3" s="21" customFormat="1" ht="17.100000000000001" hidden="1" customHeight="1">
      <c r="A914" s="19">
        <v>2130313</v>
      </c>
      <c r="B914" s="19" t="s">
        <v>696</v>
      </c>
      <c r="C914" s="20">
        <v>0</v>
      </c>
    </row>
    <row r="915" spans="1:3" s="21" customFormat="1" ht="17.100000000000001" customHeight="1">
      <c r="A915" s="19">
        <v>2130314</v>
      </c>
      <c r="B915" s="19" t="s">
        <v>697</v>
      </c>
      <c r="C915" s="20">
        <v>177</v>
      </c>
    </row>
    <row r="916" spans="1:3" s="21" customFormat="1" ht="17.100000000000001" customHeight="1">
      <c r="A916" s="19">
        <v>2130315</v>
      </c>
      <c r="B916" s="19" t="s">
        <v>698</v>
      </c>
      <c r="C916" s="20">
        <v>13</v>
      </c>
    </row>
    <row r="917" spans="1:3" s="21" customFormat="1" ht="17.100000000000001" customHeight="1">
      <c r="A917" s="19">
        <v>2130316</v>
      </c>
      <c r="B917" s="19" t="s">
        <v>1540</v>
      </c>
      <c r="C917" s="20">
        <v>3931</v>
      </c>
    </row>
    <row r="918" spans="1:3" s="21" customFormat="1" ht="17.100000000000001" hidden="1" customHeight="1">
      <c r="A918" s="19">
        <v>2130317</v>
      </c>
      <c r="B918" s="19" t="s">
        <v>699</v>
      </c>
      <c r="C918" s="20">
        <v>0</v>
      </c>
    </row>
    <row r="919" spans="1:3" s="21" customFormat="1" ht="17.100000000000001" hidden="1" customHeight="1">
      <c r="A919" s="19">
        <v>2130318</v>
      </c>
      <c r="B919" s="19" t="s">
        <v>700</v>
      </c>
      <c r="C919" s="20">
        <v>0</v>
      </c>
    </row>
    <row r="920" spans="1:3" s="21" customFormat="1" ht="17.100000000000001" hidden="1" customHeight="1">
      <c r="A920" s="19">
        <v>2130319</v>
      </c>
      <c r="B920" s="19" t="s">
        <v>701</v>
      </c>
      <c r="C920" s="20">
        <v>0</v>
      </c>
    </row>
    <row r="921" spans="1:3" s="21" customFormat="1" ht="17.100000000000001" hidden="1" customHeight="1">
      <c r="A921" s="19">
        <v>2130321</v>
      </c>
      <c r="B921" s="19" t="s">
        <v>702</v>
      </c>
      <c r="C921" s="20">
        <v>0</v>
      </c>
    </row>
    <row r="922" spans="1:3" s="21" customFormat="1" ht="17.100000000000001" hidden="1" customHeight="1">
      <c r="A922" s="19">
        <v>2130322</v>
      </c>
      <c r="B922" s="19" t="s">
        <v>703</v>
      </c>
      <c r="C922" s="20">
        <v>0</v>
      </c>
    </row>
    <row r="923" spans="1:3" s="21" customFormat="1" ht="17.100000000000001" hidden="1" customHeight="1">
      <c r="A923" s="19">
        <v>2130333</v>
      </c>
      <c r="B923" s="19" t="s">
        <v>678</v>
      </c>
      <c r="C923" s="20">
        <v>0</v>
      </c>
    </row>
    <row r="924" spans="1:3" s="21" customFormat="1" ht="17.100000000000001" hidden="1" customHeight="1">
      <c r="A924" s="19">
        <v>2130334</v>
      </c>
      <c r="B924" s="19" t="s">
        <v>1541</v>
      </c>
      <c r="C924" s="20">
        <v>0</v>
      </c>
    </row>
    <row r="925" spans="1:3" s="21" customFormat="1" ht="17.100000000000001" hidden="1" customHeight="1">
      <c r="A925" s="19">
        <v>2130335</v>
      </c>
      <c r="B925" s="19" t="s">
        <v>704</v>
      </c>
      <c r="C925" s="20">
        <v>0</v>
      </c>
    </row>
    <row r="926" spans="1:3" s="21" customFormat="1" ht="17.100000000000001" hidden="1" customHeight="1">
      <c r="A926" s="19">
        <v>2130336</v>
      </c>
      <c r="B926" s="19" t="s">
        <v>706</v>
      </c>
      <c r="C926" s="20">
        <v>0</v>
      </c>
    </row>
    <row r="927" spans="1:3" s="21" customFormat="1" ht="17.100000000000001" hidden="1" customHeight="1">
      <c r="A927" s="19">
        <v>2130337</v>
      </c>
      <c r="B927" s="19" t="s">
        <v>1542</v>
      </c>
      <c r="C927" s="20">
        <v>0</v>
      </c>
    </row>
    <row r="928" spans="1:3" s="21" customFormat="1" ht="17.100000000000001" customHeight="1">
      <c r="A928" s="19">
        <v>2130399</v>
      </c>
      <c r="B928" s="19" t="s">
        <v>705</v>
      </c>
      <c r="C928" s="20">
        <v>311</v>
      </c>
    </row>
    <row r="929" spans="1:3" s="21" customFormat="1" ht="17.100000000000001" customHeight="1">
      <c r="A929" s="19">
        <v>21305</v>
      </c>
      <c r="B929" s="22" t="s">
        <v>707</v>
      </c>
      <c r="C929" s="20">
        <f>SUM(C930:C939)</f>
        <v>3416</v>
      </c>
    </row>
    <row r="930" spans="1:3" s="21" customFormat="1" ht="17.100000000000001" hidden="1" customHeight="1">
      <c r="A930" s="19">
        <v>2130501</v>
      </c>
      <c r="B930" s="19" t="s">
        <v>69</v>
      </c>
      <c r="C930" s="20">
        <v>0</v>
      </c>
    </row>
    <row r="931" spans="1:3" s="21" customFormat="1" ht="17.100000000000001" customHeight="1">
      <c r="A931" s="19">
        <v>2130502</v>
      </c>
      <c r="B931" s="19" t="s">
        <v>70</v>
      </c>
      <c r="C931" s="20">
        <v>39</v>
      </c>
    </row>
    <row r="932" spans="1:3" s="21" customFormat="1" ht="17.100000000000001" hidden="1" customHeight="1">
      <c r="A932" s="19">
        <v>2130503</v>
      </c>
      <c r="B932" s="19" t="s">
        <v>71</v>
      </c>
      <c r="C932" s="20">
        <v>0</v>
      </c>
    </row>
    <row r="933" spans="1:3" s="21" customFormat="1" ht="17.100000000000001" customHeight="1">
      <c r="A933" s="19">
        <v>2130504</v>
      </c>
      <c r="B933" s="19" t="s">
        <v>708</v>
      </c>
      <c r="C933" s="20">
        <v>294</v>
      </c>
    </row>
    <row r="934" spans="1:3" s="21" customFormat="1" ht="17.100000000000001" hidden="1" customHeight="1">
      <c r="A934" s="19">
        <v>2130505</v>
      </c>
      <c r="B934" s="19" t="s">
        <v>709</v>
      </c>
      <c r="C934" s="20">
        <v>0</v>
      </c>
    </row>
    <row r="935" spans="1:3" s="21" customFormat="1" ht="17.100000000000001" hidden="1" customHeight="1">
      <c r="A935" s="19">
        <v>2130506</v>
      </c>
      <c r="B935" s="19" t="s">
        <v>710</v>
      </c>
      <c r="C935" s="20">
        <v>0</v>
      </c>
    </row>
    <row r="936" spans="1:3" s="21" customFormat="1" ht="17.100000000000001" hidden="1" customHeight="1">
      <c r="A936" s="19">
        <v>2130507</v>
      </c>
      <c r="B936" s="19" t="s">
        <v>711</v>
      </c>
      <c r="C936" s="20">
        <v>0</v>
      </c>
    </row>
    <row r="937" spans="1:3" s="21" customFormat="1" ht="17.100000000000001" hidden="1" customHeight="1">
      <c r="A937" s="19">
        <v>2130508</v>
      </c>
      <c r="B937" s="19" t="s">
        <v>712</v>
      </c>
      <c r="C937" s="20">
        <v>0</v>
      </c>
    </row>
    <row r="938" spans="1:3" s="21" customFormat="1" ht="17.100000000000001" hidden="1" customHeight="1">
      <c r="A938" s="19">
        <v>2130550</v>
      </c>
      <c r="B938" s="19" t="s">
        <v>713</v>
      </c>
      <c r="C938" s="20">
        <v>0</v>
      </c>
    </row>
    <row r="939" spans="1:3" s="21" customFormat="1" ht="17.100000000000001" customHeight="1">
      <c r="A939" s="19">
        <v>2130599</v>
      </c>
      <c r="B939" s="19" t="s">
        <v>714</v>
      </c>
      <c r="C939" s="20">
        <v>3083</v>
      </c>
    </row>
    <row r="940" spans="1:3" s="21" customFormat="1" ht="17.100000000000001" customHeight="1">
      <c r="A940" s="19">
        <v>21307</v>
      </c>
      <c r="B940" s="22" t="s">
        <v>715</v>
      </c>
      <c r="C940" s="20">
        <f>SUM(C941:C946)</f>
        <v>930</v>
      </c>
    </row>
    <row r="941" spans="1:3" s="21" customFormat="1" ht="17.100000000000001" hidden="1" customHeight="1">
      <c r="A941" s="19">
        <v>2130701</v>
      </c>
      <c r="B941" s="19" t="s">
        <v>1732</v>
      </c>
      <c r="C941" s="20">
        <v>0</v>
      </c>
    </row>
    <row r="942" spans="1:3" s="21" customFormat="1" ht="17.100000000000001" hidden="1" customHeight="1">
      <c r="A942" s="19">
        <v>2130704</v>
      </c>
      <c r="B942" s="19" t="s">
        <v>716</v>
      </c>
      <c r="C942" s="20">
        <v>0</v>
      </c>
    </row>
    <row r="943" spans="1:3" s="21" customFormat="1" ht="17.100000000000001" customHeight="1">
      <c r="A943" s="19">
        <v>2130705</v>
      </c>
      <c r="B943" s="19" t="s">
        <v>717</v>
      </c>
      <c r="C943" s="20">
        <v>930</v>
      </c>
    </row>
    <row r="944" spans="1:3" s="21" customFormat="1" ht="17.100000000000001" hidden="1" customHeight="1">
      <c r="A944" s="19">
        <v>2130706</v>
      </c>
      <c r="B944" s="19" t="s">
        <v>718</v>
      </c>
      <c r="C944" s="20">
        <v>0</v>
      </c>
    </row>
    <row r="945" spans="1:3" s="21" customFormat="1" ht="17.100000000000001" hidden="1" customHeight="1">
      <c r="A945" s="19">
        <v>2130707</v>
      </c>
      <c r="B945" s="19" t="s">
        <v>719</v>
      </c>
      <c r="C945" s="20">
        <v>0</v>
      </c>
    </row>
    <row r="946" spans="1:3" s="21" customFormat="1" ht="17.100000000000001" hidden="1" customHeight="1">
      <c r="A946" s="19">
        <v>2130799</v>
      </c>
      <c r="B946" s="19" t="s">
        <v>720</v>
      </c>
      <c r="C946" s="20">
        <v>0</v>
      </c>
    </row>
    <row r="947" spans="1:3" s="21" customFormat="1" ht="17.100000000000001" customHeight="1">
      <c r="A947" s="19">
        <v>21308</v>
      </c>
      <c r="B947" s="22" t="s">
        <v>721</v>
      </c>
      <c r="C947" s="20">
        <f>SUM(C948:C953)</f>
        <v>1</v>
      </c>
    </row>
    <row r="948" spans="1:3" s="21" customFormat="1" ht="17.100000000000001" hidden="1" customHeight="1">
      <c r="A948" s="19">
        <v>2130801</v>
      </c>
      <c r="B948" s="19" t="s">
        <v>722</v>
      </c>
      <c r="C948" s="20">
        <v>0</v>
      </c>
    </row>
    <row r="949" spans="1:3" s="21" customFormat="1" ht="17.100000000000001" hidden="1" customHeight="1">
      <c r="A949" s="19">
        <v>2130802</v>
      </c>
      <c r="B949" s="19" t="s">
        <v>723</v>
      </c>
      <c r="C949" s="20">
        <v>0</v>
      </c>
    </row>
    <row r="950" spans="1:3" s="21" customFormat="1" ht="17.100000000000001" customHeight="1">
      <c r="A950" s="19">
        <v>2130803</v>
      </c>
      <c r="B950" s="19" t="s">
        <v>724</v>
      </c>
      <c r="C950" s="20">
        <v>1</v>
      </c>
    </row>
    <row r="951" spans="1:3" s="21" customFormat="1" ht="17.100000000000001" hidden="1" customHeight="1">
      <c r="A951" s="19">
        <v>2130804</v>
      </c>
      <c r="B951" s="19" t="s">
        <v>725</v>
      </c>
      <c r="C951" s="20"/>
    </row>
    <row r="952" spans="1:3" s="21" customFormat="1" ht="17.100000000000001" hidden="1" customHeight="1">
      <c r="A952" s="19">
        <v>2130805</v>
      </c>
      <c r="B952" s="19" t="s">
        <v>726</v>
      </c>
      <c r="C952" s="20"/>
    </row>
    <row r="953" spans="1:3" s="21" customFormat="1" ht="17.100000000000001" hidden="1" customHeight="1">
      <c r="A953" s="19">
        <v>2130899</v>
      </c>
      <c r="B953" s="19" t="s">
        <v>727</v>
      </c>
      <c r="C953" s="20"/>
    </row>
    <row r="954" spans="1:3" s="21" customFormat="1" ht="17.100000000000001" hidden="1" customHeight="1">
      <c r="A954" s="19">
        <v>21309</v>
      </c>
      <c r="B954" s="22" t="s">
        <v>728</v>
      </c>
      <c r="C954" s="20">
        <f>SUM(C955:C956)</f>
        <v>0</v>
      </c>
    </row>
    <row r="955" spans="1:3" s="21" customFormat="1" ht="17.100000000000001" hidden="1" customHeight="1">
      <c r="A955" s="19">
        <v>2130901</v>
      </c>
      <c r="B955" s="19" t="s">
        <v>729</v>
      </c>
      <c r="C955" s="20">
        <v>0</v>
      </c>
    </row>
    <row r="956" spans="1:3" s="21" customFormat="1" ht="17.100000000000001" hidden="1" customHeight="1">
      <c r="A956" s="19">
        <v>2130999</v>
      </c>
      <c r="B956" s="19" t="s">
        <v>730</v>
      </c>
      <c r="C956" s="20"/>
    </row>
    <row r="957" spans="1:3" s="21" customFormat="1" ht="17.100000000000001" customHeight="1">
      <c r="A957" s="19">
        <v>21399</v>
      </c>
      <c r="B957" s="22" t="s">
        <v>731</v>
      </c>
      <c r="C957" s="20">
        <f>C958+C959</f>
        <v>12</v>
      </c>
    </row>
    <row r="958" spans="1:3" s="21" customFormat="1" ht="17.100000000000001" hidden="1" customHeight="1">
      <c r="A958" s="19">
        <v>2139901</v>
      </c>
      <c r="B958" s="19" t="s">
        <v>732</v>
      </c>
      <c r="C958" s="20">
        <v>0</v>
      </c>
    </row>
    <row r="959" spans="1:3" s="21" customFormat="1" ht="17.100000000000001" customHeight="1">
      <c r="A959" s="19">
        <v>2139999</v>
      </c>
      <c r="B959" s="19" t="s">
        <v>733</v>
      </c>
      <c r="C959" s="20">
        <v>12</v>
      </c>
    </row>
    <row r="960" spans="1:3" s="21" customFormat="1" ht="17.100000000000001" customHeight="1">
      <c r="A960" s="19">
        <v>214</v>
      </c>
      <c r="B960" s="22" t="s">
        <v>31</v>
      </c>
      <c r="C960" s="20">
        <f>SUM(C961,C984,C994,C1004,C1009,C1016,C1021)</f>
        <v>6727</v>
      </c>
    </row>
    <row r="961" spans="1:3" s="21" customFormat="1" ht="17.100000000000001" customHeight="1">
      <c r="A961" s="19">
        <v>21401</v>
      </c>
      <c r="B961" s="22" t="s">
        <v>734</v>
      </c>
      <c r="C961" s="20">
        <f>SUM(C962:C983)</f>
        <v>6724</v>
      </c>
    </row>
    <row r="962" spans="1:3" s="21" customFormat="1" ht="17.100000000000001" customHeight="1">
      <c r="A962" s="19">
        <v>2140101</v>
      </c>
      <c r="B962" s="19" t="s">
        <v>69</v>
      </c>
      <c r="C962" s="20">
        <v>967</v>
      </c>
    </row>
    <row r="963" spans="1:3" s="21" customFormat="1" ht="17.100000000000001" hidden="1" customHeight="1">
      <c r="A963" s="19">
        <v>2140102</v>
      </c>
      <c r="B963" s="19" t="s">
        <v>70</v>
      </c>
      <c r="C963" s="20">
        <v>0</v>
      </c>
    </row>
    <row r="964" spans="1:3" s="21" customFormat="1" ht="17.100000000000001" hidden="1" customHeight="1">
      <c r="A964" s="19">
        <v>2140103</v>
      </c>
      <c r="B964" s="19" t="s">
        <v>71</v>
      </c>
      <c r="C964" s="20">
        <v>0</v>
      </c>
    </row>
    <row r="965" spans="1:3" s="21" customFormat="1" ht="17.100000000000001" customHeight="1">
      <c r="A965" s="19">
        <v>2140104</v>
      </c>
      <c r="B965" s="19" t="s">
        <v>735</v>
      </c>
      <c r="C965" s="20">
        <v>1073</v>
      </c>
    </row>
    <row r="966" spans="1:3" s="21" customFormat="1" ht="17.100000000000001" customHeight="1">
      <c r="A966" s="19">
        <v>2140106</v>
      </c>
      <c r="B966" s="19" t="s">
        <v>736</v>
      </c>
      <c r="C966" s="20">
        <v>69</v>
      </c>
    </row>
    <row r="967" spans="1:3" s="21" customFormat="1" ht="17.100000000000001" hidden="1" customHeight="1">
      <c r="A967" s="19">
        <v>2140109</v>
      </c>
      <c r="B967" s="19" t="s">
        <v>737</v>
      </c>
      <c r="C967" s="20">
        <v>0</v>
      </c>
    </row>
    <row r="968" spans="1:3" s="21" customFormat="1" ht="17.100000000000001" customHeight="1">
      <c r="A968" s="19">
        <v>2140110</v>
      </c>
      <c r="B968" s="19" t="s">
        <v>738</v>
      </c>
      <c r="C968" s="20">
        <v>10</v>
      </c>
    </row>
    <row r="969" spans="1:3" s="21" customFormat="1" ht="17.100000000000001" hidden="1" customHeight="1">
      <c r="A969" s="19">
        <v>2140111</v>
      </c>
      <c r="B969" s="19" t="s">
        <v>739</v>
      </c>
      <c r="C969" s="20">
        <v>0</v>
      </c>
    </row>
    <row r="970" spans="1:3" s="21" customFormat="1" ht="17.100000000000001" customHeight="1">
      <c r="A970" s="19">
        <v>2140112</v>
      </c>
      <c r="B970" s="19" t="s">
        <v>740</v>
      </c>
      <c r="C970" s="20">
        <v>220</v>
      </c>
    </row>
    <row r="971" spans="1:3" s="21" customFormat="1" ht="17.100000000000001" hidden="1" customHeight="1">
      <c r="A971" s="19">
        <v>2140114</v>
      </c>
      <c r="B971" s="19" t="s">
        <v>741</v>
      </c>
      <c r="C971" s="20">
        <v>0</v>
      </c>
    </row>
    <row r="972" spans="1:3" s="21" customFormat="1" ht="17.100000000000001" hidden="1" customHeight="1">
      <c r="A972" s="19">
        <v>2140122</v>
      </c>
      <c r="B972" s="19" t="s">
        <v>742</v>
      </c>
      <c r="C972" s="20">
        <v>0</v>
      </c>
    </row>
    <row r="973" spans="1:3" s="21" customFormat="1" ht="17.100000000000001" hidden="1" customHeight="1">
      <c r="A973" s="19">
        <v>2140123</v>
      </c>
      <c r="B973" s="19" t="s">
        <v>743</v>
      </c>
      <c r="C973" s="20">
        <v>0</v>
      </c>
    </row>
    <row r="974" spans="1:3" s="21" customFormat="1" ht="17.100000000000001" hidden="1" customHeight="1">
      <c r="A974" s="19">
        <v>2140127</v>
      </c>
      <c r="B974" s="19" t="s">
        <v>744</v>
      </c>
      <c r="C974" s="20">
        <v>0</v>
      </c>
    </row>
    <row r="975" spans="1:3" s="21" customFormat="1" ht="17.100000000000001" hidden="1" customHeight="1">
      <c r="A975" s="19">
        <v>2140128</v>
      </c>
      <c r="B975" s="19" t="s">
        <v>745</v>
      </c>
      <c r="C975" s="20">
        <v>0</v>
      </c>
    </row>
    <row r="976" spans="1:3" s="21" customFormat="1" ht="17.100000000000001" hidden="1" customHeight="1">
      <c r="A976" s="19">
        <v>2140129</v>
      </c>
      <c r="B976" s="19" t="s">
        <v>746</v>
      </c>
      <c r="C976" s="20">
        <v>0</v>
      </c>
    </row>
    <row r="977" spans="1:3" s="21" customFormat="1" ht="17.100000000000001" hidden="1" customHeight="1">
      <c r="A977" s="19">
        <v>2140130</v>
      </c>
      <c r="B977" s="19" t="s">
        <v>747</v>
      </c>
      <c r="C977" s="20">
        <v>0</v>
      </c>
    </row>
    <row r="978" spans="1:3" s="21" customFormat="1" ht="17.100000000000001" hidden="1" customHeight="1">
      <c r="A978" s="19">
        <v>2140131</v>
      </c>
      <c r="B978" s="19" t="s">
        <v>748</v>
      </c>
      <c r="C978" s="20">
        <v>0</v>
      </c>
    </row>
    <row r="979" spans="1:3" s="21" customFormat="1" ht="17.100000000000001" hidden="1" customHeight="1">
      <c r="A979" s="19">
        <v>2140133</v>
      </c>
      <c r="B979" s="19" t="s">
        <v>749</v>
      </c>
      <c r="C979" s="20">
        <v>0</v>
      </c>
    </row>
    <row r="980" spans="1:3" s="21" customFormat="1" ht="17.100000000000001" hidden="1" customHeight="1">
      <c r="A980" s="19">
        <v>2140136</v>
      </c>
      <c r="B980" s="19" t="s">
        <v>750</v>
      </c>
      <c r="C980" s="20">
        <v>0</v>
      </c>
    </row>
    <row r="981" spans="1:3" s="21" customFormat="1" ht="17.100000000000001" hidden="1" customHeight="1">
      <c r="A981" s="19">
        <v>2140138</v>
      </c>
      <c r="B981" s="19" t="s">
        <v>751</v>
      </c>
      <c r="C981" s="20">
        <v>0</v>
      </c>
    </row>
    <row r="982" spans="1:3" s="21" customFormat="1" ht="17.100000000000001" hidden="1" customHeight="1">
      <c r="A982" s="19">
        <v>2140139</v>
      </c>
      <c r="B982" s="19" t="s">
        <v>752</v>
      </c>
      <c r="C982" s="20">
        <v>0</v>
      </c>
    </row>
    <row r="983" spans="1:3" s="21" customFormat="1" ht="17.100000000000001" customHeight="1">
      <c r="A983" s="19">
        <v>2140199</v>
      </c>
      <c r="B983" s="19" t="s">
        <v>753</v>
      </c>
      <c r="C983" s="20">
        <v>4385</v>
      </c>
    </row>
    <row r="984" spans="1:3" s="21" customFormat="1" ht="17.100000000000001" hidden="1" customHeight="1">
      <c r="A984" s="19">
        <v>21402</v>
      </c>
      <c r="B984" s="22" t="s">
        <v>754</v>
      </c>
      <c r="C984" s="20">
        <f>SUM(C985:C993)</f>
        <v>0</v>
      </c>
    </row>
    <row r="985" spans="1:3" s="21" customFormat="1" ht="17.100000000000001" hidden="1" customHeight="1">
      <c r="A985" s="19">
        <v>2140201</v>
      </c>
      <c r="B985" s="19" t="s">
        <v>69</v>
      </c>
      <c r="C985" s="20">
        <v>0</v>
      </c>
    </row>
    <row r="986" spans="1:3" s="21" customFormat="1" ht="17.100000000000001" hidden="1" customHeight="1">
      <c r="A986" s="19">
        <v>2140202</v>
      </c>
      <c r="B986" s="19" t="s">
        <v>70</v>
      </c>
      <c r="C986" s="20">
        <v>0</v>
      </c>
    </row>
    <row r="987" spans="1:3" s="21" customFormat="1" ht="17.100000000000001" hidden="1" customHeight="1">
      <c r="A987" s="19">
        <v>2140203</v>
      </c>
      <c r="B987" s="19" t="s">
        <v>71</v>
      </c>
      <c r="C987" s="20">
        <v>0</v>
      </c>
    </row>
    <row r="988" spans="1:3" s="21" customFormat="1" ht="17.100000000000001" hidden="1" customHeight="1">
      <c r="A988" s="19">
        <v>2140204</v>
      </c>
      <c r="B988" s="19" t="s">
        <v>755</v>
      </c>
      <c r="C988" s="20">
        <v>0</v>
      </c>
    </row>
    <row r="989" spans="1:3" s="21" customFormat="1" ht="17.100000000000001" hidden="1" customHeight="1">
      <c r="A989" s="19">
        <v>2140205</v>
      </c>
      <c r="B989" s="19" t="s">
        <v>756</v>
      </c>
      <c r="C989" s="20">
        <v>0</v>
      </c>
    </row>
    <row r="990" spans="1:3" s="21" customFormat="1" ht="17.100000000000001" hidden="1" customHeight="1">
      <c r="A990" s="19">
        <v>2140206</v>
      </c>
      <c r="B990" s="19" t="s">
        <v>757</v>
      </c>
      <c r="C990" s="20">
        <v>0</v>
      </c>
    </row>
    <row r="991" spans="1:3" s="21" customFormat="1" ht="17.100000000000001" hidden="1" customHeight="1">
      <c r="A991" s="19">
        <v>2140207</v>
      </c>
      <c r="B991" s="19" t="s">
        <v>758</v>
      </c>
      <c r="C991" s="20">
        <v>0</v>
      </c>
    </row>
    <row r="992" spans="1:3" s="21" customFormat="1" ht="17.100000000000001" hidden="1" customHeight="1">
      <c r="A992" s="19">
        <v>2140208</v>
      </c>
      <c r="B992" s="19" t="s">
        <v>759</v>
      </c>
      <c r="C992" s="20">
        <v>0</v>
      </c>
    </row>
    <row r="993" spans="1:3" s="21" customFormat="1" ht="17.100000000000001" hidden="1" customHeight="1">
      <c r="A993" s="19">
        <v>2140299</v>
      </c>
      <c r="B993" s="19" t="s">
        <v>760</v>
      </c>
      <c r="C993" s="20">
        <v>0</v>
      </c>
    </row>
    <row r="994" spans="1:3" s="21" customFormat="1" ht="17.100000000000001" hidden="1" customHeight="1">
      <c r="A994" s="19">
        <v>21403</v>
      </c>
      <c r="B994" s="22" t="s">
        <v>761</v>
      </c>
      <c r="C994" s="20">
        <f>SUM(C995:C1003)</f>
        <v>0</v>
      </c>
    </row>
    <row r="995" spans="1:3" s="21" customFormat="1" ht="17.100000000000001" hidden="1" customHeight="1">
      <c r="A995" s="19">
        <v>2140301</v>
      </c>
      <c r="B995" s="19" t="s">
        <v>69</v>
      </c>
      <c r="C995" s="20">
        <v>0</v>
      </c>
    </row>
    <row r="996" spans="1:3" s="21" customFormat="1" ht="17.100000000000001" hidden="1" customHeight="1">
      <c r="A996" s="19">
        <v>2140302</v>
      </c>
      <c r="B996" s="19" t="s">
        <v>70</v>
      </c>
      <c r="C996" s="20">
        <v>0</v>
      </c>
    </row>
    <row r="997" spans="1:3" s="21" customFormat="1" ht="17.100000000000001" hidden="1" customHeight="1">
      <c r="A997" s="19">
        <v>2140303</v>
      </c>
      <c r="B997" s="19" t="s">
        <v>71</v>
      </c>
      <c r="C997" s="20">
        <v>0</v>
      </c>
    </row>
    <row r="998" spans="1:3" s="21" customFormat="1" ht="17.100000000000001" hidden="1" customHeight="1">
      <c r="A998" s="19">
        <v>2140304</v>
      </c>
      <c r="B998" s="19" t="s">
        <v>762</v>
      </c>
      <c r="C998" s="20">
        <v>0</v>
      </c>
    </row>
    <row r="999" spans="1:3" s="21" customFormat="1" ht="17.100000000000001" hidden="1" customHeight="1">
      <c r="A999" s="19">
        <v>2140305</v>
      </c>
      <c r="B999" s="19" t="s">
        <v>763</v>
      </c>
      <c r="C999" s="20">
        <v>0</v>
      </c>
    </row>
    <row r="1000" spans="1:3" s="21" customFormat="1" ht="17.100000000000001" hidden="1" customHeight="1">
      <c r="A1000" s="19">
        <v>2140306</v>
      </c>
      <c r="B1000" s="19" t="s">
        <v>764</v>
      </c>
      <c r="C1000" s="20">
        <v>0</v>
      </c>
    </row>
    <row r="1001" spans="1:3" s="21" customFormat="1" ht="17.100000000000001" hidden="1" customHeight="1">
      <c r="A1001" s="19">
        <v>2140307</v>
      </c>
      <c r="B1001" s="19" t="s">
        <v>765</v>
      </c>
      <c r="C1001" s="20">
        <v>0</v>
      </c>
    </row>
    <row r="1002" spans="1:3" s="21" customFormat="1" ht="17.100000000000001" hidden="1" customHeight="1">
      <c r="A1002" s="19">
        <v>2140308</v>
      </c>
      <c r="B1002" s="19" t="s">
        <v>766</v>
      </c>
      <c r="C1002" s="20">
        <v>0</v>
      </c>
    </row>
    <row r="1003" spans="1:3" s="21" customFormat="1" ht="17.100000000000001" hidden="1" customHeight="1">
      <c r="A1003" s="19">
        <v>2140399</v>
      </c>
      <c r="B1003" s="19" t="s">
        <v>767</v>
      </c>
      <c r="C1003" s="20">
        <v>0</v>
      </c>
    </row>
    <row r="1004" spans="1:3" s="21" customFormat="1" ht="17.100000000000001" hidden="1" customHeight="1">
      <c r="A1004" s="19">
        <v>21404</v>
      </c>
      <c r="B1004" s="22" t="s">
        <v>768</v>
      </c>
      <c r="C1004" s="20">
        <f>SUM(C1005:C1008)</f>
        <v>0</v>
      </c>
    </row>
    <row r="1005" spans="1:3" s="21" customFormat="1" ht="17.100000000000001" hidden="1" customHeight="1">
      <c r="A1005" s="19">
        <v>2140401</v>
      </c>
      <c r="B1005" s="19" t="s">
        <v>769</v>
      </c>
      <c r="C1005" s="20">
        <v>0</v>
      </c>
    </row>
    <row r="1006" spans="1:3" s="21" customFormat="1" ht="17.100000000000001" hidden="1" customHeight="1">
      <c r="A1006" s="19">
        <v>2140402</v>
      </c>
      <c r="B1006" s="19" t="s">
        <v>770</v>
      </c>
      <c r="C1006" s="20">
        <v>0</v>
      </c>
    </row>
    <row r="1007" spans="1:3" s="21" customFormat="1" ht="17.100000000000001" hidden="1" customHeight="1">
      <c r="A1007" s="19">
        <v>2140403</v>
      </c>
      <c r="B1007" s="19" t="s">
        <v>771</v>
      </c>
      <c r="C1007" s="20">
        <v>0</v>
      </c>
    </row>
    <row r="1008" spans="1:3" s="21" customFormat="1" ht="17.100000000000001" hidden="1" customHeight="1">
      <c r="A1008" s="19">
        <v>2140499</v>
      </c>
      <c r="B1008" s="19" t="s">
        <v>772</v>
      </c>
      <c r="C1008" s="20">
        <v>0</v>
      </c>
    </row>
    <row r="1009" spans="1:3" s="21" customFormat="1" ht="17.100000000000001" hidden="1" customHeight="1">
      <c r="A1009" s="19">
        <v>21405</v>
      </c>
      <c r="B1009" s="22" t="s">
        <v>773</v>
      </c>
      <c r="C1009" s="20">
        <f>SUM(C1010:C1015)</f>
        <v>0</v>
      </c>
    </row>
    <row r="1010" spans="1:3" s="21" customFormat="1" ht="17.100000000000001" hidden="1" customHeight="1">
      <c r="A1010" s="19">
        <v>2140501</v>
      </c>
      <c r="B1010" s="19" t="s">
        <v>69</v>
      </c>
      <c r="C1010" s="20">
        <v>0</v>
      </c>
    </row>
    <row r="1011" spans="1:3" s="21" customFormat="1" ht="17.100000000000001" hidden="1" customHeight="1">
      <c r="A1011" s="19">
        <v>2140502</v>
      </c>
      <c r="B1011" s="19" t="s">
        <v>70</v>
      </c>
      <c r="C1011" s="20">
        <v>0</v>
      </c>
    </row>
    <row r="1012" spans="1:3" s="21" customFormat="1" ht="17.100000000000001" hidden="1" customHeight="1">
      <c r="A1012" s="19">
        <v>2140503</v>
      </c>
      <c r="B1012" s="19" t="s">
        <v>71</v>
      </c>
      <c r="C1012" s="20">
        <v>0</v>
      </c>
    </row>
    <row r="1013" spans="1:3" s="21" customFormat="1" ht="17.100000000000001" hidden="1" customHeight="1">
      <c r="A1013" s="19">
        <v>2140504</v>
      </c>
      <c r="B1013" s="19" t="s">
        <v>759</v>
      </c>
      <c r="C1013" s="20">
        <v>0</v>
      </c>
    </row>
    <row r="1014" spans="1:3" s="21" customFormat="1" ht="17.100000000000001" hidden="1" customHeight="1">
      <c r="A1014" s="19">
        <v>2140505</v>
      </c>
      <c r="B1014" s="19" t="s">
        <v>774</v>
      </c>
      <c r="C1014" s="20">
        <v>0</v>
      </c>
    </row>
    <row r="1015" spans="1:3" s="21" customFormat="1" ht="17.100000000000001" hidden="1" customHeight="1">
      <c r="A1015" s="19">
        <v>2140599</v>
      </c>
      <c r="B1015" s="19" t="s">
        <v>775</v>
      </c>
      <c r="C1015" s="20">
        <v>0</v>
      </c>
    </row>
    <row r="1016" spans="1:3" s="21" customFormat="1" ht="17.100000000000001" hidden="1" customHeight="1">
      <c r="A1016" s="19">
        <v>21406</v>
      </c>
      <c r="B1016" s="22" t="s">
        <v>776</v>
      </c>
      <c r="C1016" s="20">
        <f>SUM(C1017:C1020)</f>
        <v>0</v>
      </c>
    </row>
    <row r="1017" spans="1:3" s="21" customFormat="1" ht="17.100000000000001" hidden="1" customHeight="1">
      <c r="A1017" s="19">
        <v>2140601</v>
      </c>
      <c r="B1017" s="19" t="s">
        <v>777</v>
      </c>
      <c r="C1017" s="20">
        <v>0</v>
      </c>
    </row>
    <row r="1018" spans="1:3" s="21" customFormat="1" ht="17.100000000000001" hidden="1" customHeight="1">
      <c r="A1018" s="19">
        <v>2140602</v>
      </c>
      <c r="B1018" s="19" t="s">
        <v>778</v>
      </c>
      <c r="C1018" s="20">
        <v>0</v>
      </c>
    </row>
    <row r="1019" spans="1:3" s="21" customFormat="1" ht="17.100000000000001" hidden="1" customHeight="1">
      <c r="A1019" s="19">
        <v>2140603</v>
      </c>
      <c r="B1019" s="19" t="s">
        <v>779</v>
      </c>
      <c r="C1019" s="20">
        <v>0</v>
      </c>
    </row>
    <row r="1020" spans="1:3" s="21" customFormat="1" ht="17.100000000000001" hidden="1" customHeight="1">
      <c r="A1020" s="19">
        <v>2140699</v>
      </c>
      <c r="B1020" s="19" t="s">
        <v>780</v>
      </c>
      <c r="C1020" s="20">
        <v>0</v>
      </c>
    </row>
    <row r="1021" spans="1:3" s="21" customFormat="1" ht="17.100000000000001" customHeight="1">
      <c r="A1021" s="19">
        <v>21499</v>
      </c>
      <c r="B1021" s="22" t="s">
        <v>781</v>
      </c>
      <c r="C1021" s="20">
        <f>SUM(C1022:C1023)</f>
        <v>3</v>
      </c>
    </row>
    <row r="1022" spans="1:3" s="21" customFormat="1" ht="17.100000000000001" hidden="1" customHeight="1">
      <c r="A1022" s="19">
        <v>2149901</v>
      </c>
      <c r="B1022" s="19" t="s">
        <v>782</v>
      </c>
      <c r="C1022" s="20">
        <v>0</v>
      </c>
    </row>
    <row r="1023" spans="1:3" s="21" customFormat="1" ht="17.100000000000001" customHeight="1">
      <c r="A1023" s="19">
        <v>2149999</v>
      </c>
      <c r="B1023" s="19" t="s">
        <v>783</v>
      </c>
      <c r="C1023" s="20">
        <v>3</v>
      </c>
    </row>
    <row r="1024" spans="1:3" s="21" customFormat="1" ht="17.100000000000001" customHeight="1">
      <c r="A1024" s="19">
        <v>215</v>
      </c>
      <c r="B1024" s="22" t="s">
        <v>1543</v>
      </c>
      <c r="C1024" s="20">
        <f>SUM(C1025,C1035,C1051,C1056,C1067,C1074,C1082)</f>
        <v>1861</v>
      </c>
    </row>
    <row r="1025" spans="1:3" s="21" customFormat="1" ht="17.100000000000001" hidden="1" customHeight="1">
      <c r="A1025" s="19">
        <v>21501</v>
      </c>
      <c r="B1025" s="22" t="s">
        <v>784</v>
      </c>
      <c r="C1025" s="20">
        <f>SUM(C1026:C1034)</f>
        <v>0</v>
      </c>
    </row>
    <row r="1026" spans="1:3" s="21" customFormat="1" ht="17.100000000000001" hidden="1" customHeight="1">
      <c r="A1026" s="19">
        <v>2150101</v>
      </c>
      <c r="B1026" s="19" t="s">
        <v>69</v>
      </c>
      <c r="C1026" s="20">
        <v>0</v>
      </c>
    </row>
    <row r="1027" spans="1:3" s="21" customFormat="1" ht="17.100000000000001" hidden="1" customHeight="1">
      <c r="A1027" s="19">
        <v>2150102</v>
      </c>
      <c r="B1027" s="19" t="s">
        <v>70</v>
      </c>
      <c r="C1027" s="20">
        <v>0</v>
      </c>
    </row>
    <row r="1028" spans="1:3" s="21" customFormat="1" ht="17.100000000000001" hidden="1" customHeight="1">
      <c r="A1028" s="19">
        <v>2150103</v>
      </c>
      <c r="B1028" s="19" t="s">
        <v>71</v>
      </c>
      <c r="C1028" s="20">
        <v>0</v>
      </c>
    </row>
    <row r="1029" spans="1:3" s="21" customFormat="1" ht="17.100000000000001" hidden="1" customHeight="1">
      <c r="A1029" s="19">
        <v>2150104</v>
      </c>
      <c r="B1029" s="19" t="s">
        <v>785</v>
      </c>
      <c r="C1029" s="20">
        <v>0</v>
      </c>
    </row>
    <row r="1030" spans="1:3" s="21" customFormat="1" ht="17.100000000000001" hidden="1" customHeight="1">
      <c r="A1030" s="19">
        <v>2150105</v>
      </c>
      <c r="B1030" s="19" t="s">
        <v>786</v>
      </c>
      <c r="C1030" s="20">
        <v>0</v>
      </c>
    </row>
    <row r="1031" spans="1:3" s="21" customFormat="1" ht="17.100000000000001" hidden="1" customHeight="1">
      <c r="A1031" s="19">
        <v>2150106</v>
      </c>
      <c r="B1031" s="19" t="s">
        <v>787</v>
      </c>
      <c r="C1031" s="20">
        <v>0</v>
      </c>
    </row>
    <row r="1032" spans="1:3" s="21" customFormat="1" ht="17.100000000000001" hidden="1" customHeight="1">
      <c r="A1032" s="19">
        <v>2150107</v>
      </c>
      <c r="B1032" s="19" t="s">
        <v>788</v>
      </c>
      <c r="C1032" s="20">
        <v>0</v>
      </c>
    </row>
    <row r="1033" spans="1:3" s="21" customFormat="1" ht="17.100000000000001" hidden="1" customHeight="1">
      <c r="A1033" s="19">
        <v>2150108</v>
      </c>
      <c r="B1033" s="19" t="s">
        <v>789</v>
      </c>
      <c r="C1033" s="20">
        <v>0</v>
      </c>
    </row>
    <row r="1034" spans="1:3" s="21" customFormat="1" ht="17.100000000000001" hidden="1" customHeight="1">
      <c r="A1034" s="19">
        <v>2150199</v>
      </c>
      <c r="B1034" s="19" t="s">
        <v>790</v>
      </c>
      <c r="C1034" s="20">
        <v>0</v>
      </c>
    </row>
    <row r="1035" spans="1:3" s="21" customFormat="1" ht="17.100000000000001" customHeight="1">
      <c r="A1035" s="19">
        <v>21502</v>
      </c>
      <c r="B1035" s="22" t="s">
        <v>791</v>
      </c>
      <c r="C1035" s="20">
        <f>SUM(C1036:C1050)</f>
        <v>10</v>
      </c>
    </row>
    <row r="1036" spans="1:3" s="21" customFormat="1" ht="17.100000000000001" hidden="1" customHeight="1">
      <c r="A1036" s="19">
        <v>2150201</v>
      </c>
      <c r="B1036" s="19" t="s">
        <v>69</v>
      </c>
      <c r="C1036" s="20">
        <v>0</v>
      </c>
    </row>
    <row r="1037" spans="1:3" s="21" customFormat="1" ht="17.100000000000001" hidden="1" customHeight="1">
      <c r="A1037" s="19">
        <v>2150202</v>
      </c>
      <c r="B1037" s="19" t="s">
        <v>70</v>
      </c>
      <c r="C1037" s="20">
        <v>0</v>
      </c>
    </row>
    <row r="1038" spans="1:3" s="21" customFormat="1" ht="17.100000000000001" hidden="1" customHeight="1">
      <c r="A1038" s="19">
        <v>2150203</v>
      </c>
      <c r="B1038" s="19" t="s">
        <v>71</v>
      </c>
      <c r="C1038" s="20">
        <v>0</v>
      </c>
    </row>
    <row r="1039" spans="1:3" s="21" customFormat="1" ht="17.100000000000001" hidden="1" customHeight="1">
      <c r="A1039" s="19">
        <v>2150204</v>
      </c>
      <c r="B1039" s="19" t="s">
        <v>792</v>
      </c>
      <c r="C1039" s="20">
        <v>0</v>
      </c>
    </row>
    <row r="1040" spans="1:3" s="21" customFormat="1" ht="17.100000000000001" hidden="1" customHeight="1">
      <c r="A1040" s="19">
        <v>2150205</v>
      </c>
      <c r="B1040" s="19" t="s">
        <v>793</v>
      </c>
      <c r="C1040" s="20">
        <v>0</v>
      </c>
    </row>
    <row r="1041" spans="1:3" s="21" customFormat="1" ht="17.100000000000001" hidden="1" customHeight="1">
      <c r="A1041" s="19">
        <v>2150206</v>
      </c>
      <c r="B1041" s="19" t="s">
        <v>794</v>
      </c>
      <c r="C1041" s="20">
        <v>0</v>
      </c>
    </row>
    <row r="1042" spans="1:3" s="21" customFormat="1" ht="17.100000000000001" hidden="1" customHeight="1">
      <c r="A1042" s="19">
        <v>2150207</v>
      </c>
      <c r="B1042" s="19" t="s">
        <v>795</v>
      </c>
      <c r="C1042" s="20">
        <v>0</v>
      </c>
    </row>
    <row r="1043" spans="1:3" s="21" customFormat="1" ht="17.100000000000001" hidden="1" customHeight="1">
      <c r="A1043" s="19">
        <v>2150208</v>
      </c>
      <c r="B1043" s="19" t="s">
        <v>796</v>
      </c>
      <c r="C1043" s="20">
        <v>0</v>
      </c>
    </row>
    <row r="1044" spans="1:3" s="21" customFormat="1" ht="17.100000000000001" hidden="1" customHeight="1">
      <c r="A1044" s="19">
        <v>2150209</v>
      </c>
      <c r="B1044" s="19" t="s">
        <v>797</v>
      </c>
      <c r="C1044" s="20">
        <v>0</v>
      </c>
    </row>
    <row r="1045" spans="1:3" s="21" customFormat="1" ht="17.100000000000001" hidden="1" customHeight="1">
      <c r="A1045" s="19">
        <v>2150210</v>
      </c>
      <c r="B1045" s="19" t="s">
        <v>798</v>
      </c>
      <c r="C1045" s="20">
        <v>0</v>
      </c>
    </row>
    <row r="1046" spans="1:3" s="21" customFormat="1" ht="17.100000000000001" hidden="1" customHeight="1">
      <c r="A1046" s="19">
        <v>2150212</v>
      </c>
      <c r="B1046" s="19" t="s">
        <v>799</v>
      </c>
      <c r="C1046" s="20">
        <v>0</v>
      </c>
    </row>
    <row r="1047" spans="1:3" s="21" customFormat="1" ht="17.100000000000001" hidden="1" customHeight="1">
      <c r="A1047" s="19">
        <v>2150213</v>
      </c>
      <c r="B1047" s="19" t="s">
        <v>800</v>
      </c>
      <c r="C1047" s="20">
        <v>0</v>
      </c>
    </row>
    <row r="1048" spans="1:3" s="21" customFormat="1" ht="17.100000000000001" hidden="1" customHeight="1">
      <c r="A1048" s="19">
        <v>2150214</v>
      </c>
      <c r="B1048" s="19" t="s">
        <v>801</v>
      </c>
      <c r="C1048" s="20">
        <v>0</v>
      </c>
    </row>
    <row r="1049" spans="1:3" s="21" customFormat="1" ht="17.100000000000001" hidden="1" customHeight="1">
      <c r="A1049" s="19">
        <v>2150215</v>
      </c>
      <c r="B1049" s="19" t="s">
        <v>802</v>
      </c>
      <c r="C1049" s="20">
        <v>0</v>
      </c>
    </row>
    <row r="1050" spans="1:3" s="21" customFormat="1" ht="17.100000000000001" customHeight="1">
      <c r="A1050" s="19">
        <v>2150299</v>
      </c>
      <c r="B1050" s="19" t="s">
        <v>803</v>
      </c>
      <c r="C1050" s="20">
        <v>10</v>
      </c>
    </row>
    <row r="1051" spans="1:3" s="21" customFormat="1" ht="17.100000000000001" hidden="1" customHeight="1">
      <c r="A1051" s="19">
        <v>21503</v>
      </c>
      <c r="B1051" s="22" t="s">
        <v>804</v>
      </c>
      <c r="C1051" s="20">
        <f>SUM(C1052:C1055)</f>
        <v>0</v>
      </c>
    </row>
    <row r="1052" spans="1:3" s="21" customFormat="1" ht="17.100000000000001" hidden="1" customHeight="1">
      <c r="A1052" s="19">
        <v>2150301</v>
      </c>
      <c r="B1052" s="19" t="s">
        <v>69</v>
      </c>
      <c r="C1052" s="20">
        <v>0</v>
      </c>
    </row>
    <row r="1053" spans="1:3" s="21" customFormat="1" ht="17.100000000000001" hidden="1" customHeight="1">
      <c r="A1053" s="19">
        <v>2150302</v>
      </c>
      <c r="B1053" s="19" t="s">
        <v>70</v>
      </c>
      <c r="C1053" s="20">
        <v>0</v>
      </c>
    </row>
    <row r="1054" spans="1:3" s="21" customFormat="1" ht="17.100000000000001" hidden="1" customHeight="1">
      <c r="A1054" s="19">
        <v>2150303</v>
      </c>
      <c r="B1054" s="19" t="s">
        <v>71</v>
      </c>
      <c r="C1054" s="20">
        <v>0</v>
      </c>
    </row>
    <row r="1055" spans="1:3" s="21" customFormat="1" ht="17.100000000000001" hidden="1" customHeight="1">
      <c r="A1055" s="19">
        <v>2150399</v>
      </c>
      <c r="B1055" s="19" t="s">
        <v>805</v>
      </c>
      <c r="C1055" s="20">
        <v>0</v>
      </c>
    </row>
    <row r="1056" spans="1:3" s="21" customFormat="1" ht="17.100000000000001" customHeight="1">
      <c r="A1056" s="19">
        <v>21505</v>
      </c>
      <c r="B1056" s="22" t="s">
        <v>806</v>
      </c>
      <c r="C1056" s="20">
        <f>SUM(C1057:C1066)</f>
        <v>1262</v>
      </c>
    </row>
    <row r="1057" spans="1:3" s="21" customFormat="1" ht="17.100000000000001" customHeight="1">
      <c r="A1057" s="19">
        <v>2150501</v>
      </c>
      <c r="B1057" s="19" t="s">
        <v>69</v>
      </c>
      <c r="C1057" s="20">
        <v>1130</v>
      </c>
    </row>
    <row r="1058" spans="1:3" s="21" customFormat="1" ht="17.100000000000001" customHeight="1">
      <c r="A1058" s="19">
        <v>2150502</v>
      </c>
      <c r="B1058" s="19" t="s">
        <v>70</v>
      </c>
      <c r="C1058" s="20">
        <v>132</v>
      </c>
    </row>
    <row r="1059" spans="1:3" s="21" customFormat="1" ht="17.100000000000001" hidden="1" customHeight="1">
      <c r="A1059" s="19">
        <v>2150503</v>
      </c>
      <c r="B1059" s="19" t="s">
        <v>71</v>
      </c>
      <c r="C1059" s="20">
        <v>0</v>
      </c>
    </row>
    <row r="1060" spans="1:3" s="21" customFormat="1" ht="17.100000000000001" hidden="1" customHeight="1">
      <c r="A1060" s="19">
        <v>2150505</v>
      </c>
      <c r="B1060" s="19" t="s">
        <v>807</v>
      </c>
      <c r="C1060" s="20">
        <v>0</v>
      </c>
    </row>
    <row r="1061" spans="1:3" s="21" customFormat="1" ht="17.100000000000001" hidden="1" customHeight="1">
      <c r="A1061" s="19">
        <v>2150507</v>
      </c>
      <c r="B1061" s="19" t="s">
        <v>808</v>
      </c>
      <c r="C1061" s="20">
        <v>0</v>
      </c>
    </row>
    <row r="1062" spans="1:3" s="21" customFormat="1" ht="17.100000000000001" hidden="1" customHeight="1">
      <c r="A1062" s="19">
        <v>2150508</v>
      </c>
      <c r="B1062" s="19" t="s">
        <v>1733</v>
      </c>
      <c r="C1062" s="20">
        <v>0</v>
      </c>
    </row>
    <row r="1063" spans="1:3" s="21" customFormat="1" ht="17.100000000000001" hidden="1" customHeight="1">
      <c r="A1063" s="19">
        <v>2150516</v>
      </c>
      <c r="B1063" s="19" t="s">
        <v>1734</v>
      </c>
      <c r="C1063" s="20">
        <v>0</v>
      </c>
    </row>
    <row r="1064" spans="1:3" s="21" customFormat="1" ht="17.100000000000001" hidden="1" customHeight="1">
      <c r="A1064" s="19">
        <v>2150517</v>
      </c>
      <c r="B1064" s="19" t="s">
        <v>1735</v>
      </c>
      <c r="C1064" s="20">
        <v>0</v>
      </c>
    </row>
    <row r="1065" spans="1:3" s="21" customFormat="1" ht="17.100000000000001" hidden="1" customHeight="1">
      <c r="A1065" s="19">
        <v>2150550</v>
      </c>
      <c r="B1065" s="19" t="s">
        <v>78</v>
      </c>
      <c r="C1065" s="20">
        <v>0</v>
      </c>
    </row>
    <row r="1066" spans="1:3" s="21" customFormat="1" ht="17.100000000000001" hidden="1" customHeight="1">
      <c r="A1066" s="19">
        <v>2150599</v>
      </c>
      <c r="B1066" s="19" t="s">
        <v>809</v>
      </c>
      <c r="C1066" s="20">
        <v>0</v>
      </c>
    </row>
    <row r="1067" spans="1:3" s="21" customFormat="1" ht="17.100000000000001" hidden="1" customHeight="1">
      <c r="A1067" s="19">
        <v>21507</v>
      </c>
      <c r="B1067" s="22" t="s">
        <v>810</v>
      </c>
      <c r="C1067" s="20">
        <f>SUM(C1068:C1073)</f>
        <v>0</v>
      </c>
    </row>
    <row r="1068" spans="1:3" s="21" customFormat="1" ht="17.100000000000001" hidden="1" customHeight="1">
      <c r="A1068" s="19">
        <v>2150701</v>
      </c>
      <c r="B1068" s="19" t="s">
        <v>69</v>
      </c>
      <c r="C1068" s="20">
        <v>0</v>
      </c>
    </row>
    <row r="1069" spans="1:3" s="21" customFormat="1" ht="17.100000000000001" hidden="1" customHeight="1">
      <c r="A1069" s="19">
        <v>2150702</v>
      </c>
      <c r="B1069" s="19" t="s">
        <v>70</v>
      </c>
      <c r="C1069" s="20">
        <v>0</v>
      </c>
    </row>
    <row r="1070" spans="1:3" s="21" customFormat="1" ht="17.100000000000001" hidden="1" customHeight="1">
      <c r="A1070" s="19">
        <v>2150703</v>
      </c>
      <c r="B1070" s="19" t="s">
        <v>71</v>
      </c>
      <c r="C1070" s="20">
        <v>0</v>
      </c>
    </row>
    <row r="1071" spans="1:3" s="21" customFormat="1" ht="17.100000000000001" hidden="1" customHeight="1">
      <c r="A1071" s="19">
        <v>2150704</v>
      </c>
      <c r="B1071" s="19" t="s">
        <v>811</v>
      </c>
      <c r="C1071" s="20">
        <v>0</v>
      </c>
    </row>
    <row r="1072" spans="1:3" s="21" customFormat="1" ht="17.100000000000001" hidden="1" customHeight="1">
      <c r="A1072" s="19">
        <v>2150705</v>
      </c>
      <c r="B1072" s="19" t="s">
        <v>812</v>
      </c>
      <c r="C1072" s="20">
        <v>0</v>
      </c>
    </row>
    <row r="1073" spans="1:3" s="21" customFormat="1" ht="17.100000000000001" hidden="1" customHeight="1">
      <c r="A1073" s="19">
        <v>2150799</v>
      </c>
      <c r="B1073" s="19" t="s">
        <v>813</v>
      </c>
      <c r="C1073" s="20">
        <v>0</v>
      </c>
    </row>
    <row r="1074" spans="1:3" s="21" customFormat="1" ht="17.100000000000001" hidden="1" customHeight="1">
      <c r="A1074" s="19">
        <v>21508</v>
      </c>
      <c r="B1074" s="22" t="s">
        <v>814</v>
      </c>
      <c r="C1074" s="20">
        <f>SUM(C1075:C1081)</f>
        <v>0</v>
      </c>
    </row>
    <row r="1075" spans="1:3" s="21" customFormat="1" ht="17.100000000000001" hidden="1" customHeight="1">
      <c r="A1075" s="19">
        <v>2150801</v>
      </c>
      <c r="B1075" s="19" t="s">
        <v>69</v>
      </c>
      <c r="C1075" s="20">
        <v>0</v>
      </c>
    </row>
    <row r="1076" spans="1:3" s="21" customFormat="1" ht="17.100000000000001" hidden="1" customHeight="1">
      <c r="A1076" s="19">
        <v>2150802</v>
      </c>
      <c r="B1076" s="19" t="s">
        <v>70</v>
      </c>
      <c r="C1076" s="20">
        <v>0</v>
      </c>
    </row>
    <row r="1077" spans="1:3" s="21" customFormat="1" ht="17.100000000000001" hidden="1" customHeight="1">
      <c r="A1077" s="19">
        <v>2150803</v>
      </c>
      <c r="B1077" s="19" t="s">
        <v>71</v>
      </c>
      <c r="C1077" s="20">
        <v>0</v>
      </c>
    </row>
    <row r="1078" spans="1:3" s="21" customFormat="1" ht="17.100000000000001" hidden="1" customHeight="1">
      <c r="A1078" s="19">
        <v>2150804</v>
      </c>
      <c r="B1078" s="19" t="s">
        <v>815</v>
      </c>
      <c r="C1078" s="20">
        <v>0</v>
      </c>
    </row>
    <row r="1079" spans="1:3" s="21" customFormat="1" ht="17.100000000000001" hidden="1" customHeight="1">
      <c r="A1079" s="19">
        <v>2150805</v>
      </c>
      <c r="B1079" s="19" t="s">
        <v>816</v>
      </c>
      <c r="C1079" s="20"/>
    </row>
    <row r="1080" spans="1:3" s="21" customFormat="1" ht="17.100000000000001" hidden="1" customHeight="1">
      <c r="A1080" s="19">
        <v>2150806</v>
      </c>
      <c r="B1080" s="19" t="s">
        <v>1544</v>
      </c>
      <c r="C1080" s="20">
        <v>0</v>
      </c>
    </row>
    <row r="1081" spans="1:3" s="21" customFormat="1" ht="17.100000000000001" hidden="1" customHeight="1">
      <c r="A1081" s="19">
        <v>2150899</v>
      </c>
      <c r="B1081" s="19" t="s">
        <v>817</v>
      </c>
      <c r="C1081" s="20">
        <v>0</v>
      </c>
    </row>
    <row r="1082" spans="1:3" s="21" customFormat="1" ht="17.100000000000001" customHeight="1">
      <c r="A1082" s="19">
        <v>21599</v>
      </c>
      <c r="B1082" s="22" t="s">
        <v>1545</v>
      </c>
      <c r="C1082" s="20">
        <f>SUM(C1083:C1087)</f>
        <v>589</v>
      </c>
    </row>
    <row r="1083" spans="1:3" s="21" customFormat="1" ht="17.100000000000001" hidden="1" customHeight="1">
      <c r="A1083" s="19">
        <v>2159901</v>
      </c>
      <c r="B1083" s="19" t="s">
        <v>818</v>
      </c>
      <c r="C1083" s="20">
        <v>0</v>
      </c>
    </row>
    <row r="1084" spans="1:3" s="21" customFormat="1" ht="17.100000000000001" hidden="1" customHeight="1">
      <c r="A1084" s="19">
        <v>2159904</v>
      </c>
      <c r="B1084" s="19" t="s">
        <v>819</v>
      </c>
      <c r="C1084" s="20">
        <v>0</v>
      </c>
    </row>
    <row r="1085" spans="1:3" s="21" customFormat="1" ht="17.100000000000001" hidden="1" customHeight="1">
      <c r="A1085" s="19">
        <v>2159905</v>
      </c>
      <c r="B1085" s="19" t="s">
        <v>820</v>
      </c>
      <c r="C1085" s="20">
        <v>0</v>
      </c>
    </row>
    <row r="1086" spans="1:3" s="21" customFormat="1" ht="17.100000000000001" hidden="1" customHeight="1">
      <c r="A1086" s="19">
        <v>2159906</v>
      </c>
      <c r="B1086" s="19" t="s">
        <v>821</v>
      </c>
      <c r="C1086" s="20">
        <v>0</v>
      </c>
    </row>
    <row r="1087" spans="1:3" s="21" customFormat="1" ht="17.100000000000001" customHeight="1">
      <c r="A1087" s="19">
        <v>2159999</v>
      </c>
      <c r="B1087" s="19" t="s">
        <v>1546</v>
      </c>
      <c r="C1087" s="20">
        <v>589</v>
      </c>
    </row>
    <row r="1088" spans="1:3" s="21" customFormat="1" ht="17.100000000000001" customHeight="1">
      <c r="A1088" s="19">
        <v>216</v>
      </c>
      <c r="B1088" s="22" t="s">
        <v>822</v>
      </c>
      <c r="C1088" s="20">
        <f>SUM(C1089,C1099,C1105)</f>
        <v>2688</v>
      </c>
    </row>
    <row r="1089" spans="1:3" s="21" customFormat="1" ht="17.100000000000001" customHeight="1">
      <c r="A1089" s="19">
        <v>21602</v>
      </c>
      <c r="B1089" s="22" t="s">
        <v>823</v>
      </c>
      <c r="C1089" s="20">
        <f>SUM(C1090:C1098)</f>
        <v>156</v>
      </c>
    </row>
    <row r="1090" spans="1:3" s="21" customFormat="1" ht="17.100000000000001" hidden="1" customHeight="1">
      <c r="A1090" s="19">
        <v>2160201</v>
      </c>
      <c r="B1090" s="19" t="s">
        <v>69</v>
      </c>
      <c r="C1090" s="20">
        <v>0</v>
      </c>
    </row>
    <row r="1091" spans="1:3" s="21" customFormat="1" ht="17.100000000000001" hidden="1" customHeight="1">
      <c r="A1091" s="19">
        <v>2160202</v>
      </c>
      <c r="B1091" s="19" t="s">
        <v>70</v>
      </c>
      <c r="C1091" s="20">
        <v>0</v>
      </c>
    </row>
    <row r="1092" spans="1:3" s="21" customFormat="1" ht="17.100000000000001" hidden="1" customHeight="1">
      <c r="A1092" s="19">
        <v>2160203</v>
      </c>
      <c r="B1092" s="19" t="s">
        <v>71</v>
      </c>
      <c r="C1092" s="20">
        <v>0</v>
      </c>
    </row>
    <row r="1093" spans="1:3" s="21" customFormat="1" ht="17.100000000000001" hidden="1" customHeight="1">
      <c r="A1093" s="19">
        <v>2160216</v>
      </c>
      <c r="B1093" s="19" t="s">
        <v>824</v>
      </c>
      <c r="C1093" s="20">
        <v>0</v>
      </c>
    </row>
    <row r="1094" spans="1:3" s="21" customFormat="1" ht="17.100000000000001" hidden="1" customHeight="1">
      <c r="A1094" s="19">
        <v>2160217</v>
      </c>
      <c r="B1094" s="19" t="s">
        <v>825</v>
      </c>
      <c r="C1094" s="20">
        <v>0</v>
      </c>
    </row>
    <row r="1095" spans="1:3" s="21" customFormat="1" ht="17.100000000000001" hidden="1" customHeight="1">
      <c r="A1095" s="19">
        <v>2160218</v>
      </c>
      <c r="B1095" s="19" t="s">
        <v>826</v>
      </c>
      <c r="C1095" s="20">
        <v>0</v>
      </c>
    </row>
    <row r="1096" spans="1:3" s="21" customFormat="1" ht="17.100000000000001" hidden="1" customHeight="1">
      <c r="A1096" s="19">
        <v>2160219</v>
      </c>
      <c r="B1096" s="19" t="s">
        <v>827</v>
      </c>
      <c r="C1096" s="20">
        <v>0</v>
      </c>
    </row>
    <row r="1097" spans="1:3" s="21" customFormat="1" ht="17.100000000000001" hidden="1" customHeight="1">
      <c r="A1097" s="19">
        <v>2160250</v>
      </c>
      <c r="B1097" s="19" t="s">
        <v>78</v>
      </c>
      <c r="C1097" s="20">
        <v>0</v>
      </c>
    </row>
    <row r="1098" spans="1:3" s="21" customFormat="1" ht="17.100000000000001" customHeight="1">
      <c r="A1098" s="19">
        <v>2160299</v>
      </c>
      <c r="B1098" s="19" t="s">
        <v>828</v>
      </c>
      <c r="C1098" s="20">
        <v>156</v>
      </c>
    </row>
    <row r="1099" spans="1:3" s="21" customFormat="1" ht="17.100000000000001" customHeight="1">
      <c r="A1099" s="19">
        <v>21606</v>
      </c>
      <c r="B1099" s="22" t="s">
        <v>829</v>
      </c>
      <c r="C1099" s="20">
        <f>SUM(C1100:C1104)</f>
        <v>400</v>
      </c>
    </row>
    <row r="1100" spans="1:3" s="21" customFormat="1" ht="17.100000000000001" hidden="1" customHeight="1">
      <c r="A1100" s="19">
        <v>2160601</v>
      </c>
      <c r="B1100" s="19" t="s">
        <v>69</v>
      </c>
      <c r="C1100" s="20">
        <v>0</v>
      </c>
    </row>
    <row r="1101" spans="1:3" s="21" customFormat="1" ht="17.100000000000001" hidden="1" customHeight="1">
      <c r="A1101" s="19">
        <v>2160602</v>
      </c>
      <c r="B1101" s="19" t="s">
        <v>70</v>
      </c>
      <c r="C1101" s="20">
        <v>0</v>
      </c>
    </row>
    <row r="1102" spans="1:3" s="21" customFormat="1" ht="17.100000000000001" hidden="1" customHeight="1">
      <c r="A1102" s="19">
        <v>2160603</v>
      </c>
      <c r="B1102" s="19" t="s">
        <v>71</v>
      </c>
      <c r="C1102" s="20">
        <v>0</v>
      </c>
    </row>
    <row r="1103" spans="1:3" s="21" customFormat="1" ht="17.100000000000001" hidden="1" customHeight="1">
      <c r="A1103" s="19">
        <v>2160607</v>
      </c>
      <c r="B1103" s="19" t="s">
        <v>830</v>
      </c>
      <c r="C1103" s="20">
        <v>0</v>
      </c>
    </row>
    <row r="1104" spans="1:3" s="21" customFormat="1" ht="17.100000000000001" customHeight="1">
      <c r="A1104" s="19">
        <v>2160699</v>
      </c>
      <c r="B1104" s="19" t="s">
        <v>831</v>
      </c>
      <c r="C1104" s="20">
        <v>400</v>
      </c>
    </row>
    <row r="1105" spans="1:3" s="21" customFormat="1" ht="17.100000000000001" customHeight="1">
      <c r="A1105" s="19">
        <v>21699</v>
      </c>
      <c r="B1105" s="22" t="s">
        <v>832</v>
      </c>
      <c r="C1105" s="20">
        <f>SUM(C1106:C1107)</f>
        <v>2132</v>
      </c>
    </row>
    <row r="1106" spans="1:3" s="21" customFormat="1" ht="17.100000000000001" hidden="1" customHeight="1">
      <c r="A1106" s="19">
        <v>2169901</v>
      </c>
      <c r="B1106" s="19" t="s">
        <v>833</v>
      </c>
      <c r="C1106" s="20">
        <v>0</v>
      </c>
    </row>
    <row r="1107" spans="1:3" s="21" customFormat="1" ht="17.100000000000001" customHeight="1">
      <c r="A1107" s="19">
        <v>2169999</v>
      </c>
      <c r="B1107" s="19" t="s">
        <v>834</v>
      </c>
      <c r="C1107" s="20">
        <v>2132</v>
      </c>
    </row>
    <row r="1108" spans="1:3" s="21" customFormat="1" ht="17.100000000000001" hidden="1" customHeight="1">
      <c r="A1108" s="19">
        <v>217</v>
      </c>
      <c r="B1108" s="22" t="s">
        <v>835</v>
      </c>
      <c r="C1108" s="20">
        <f>SUM(C1109,C1116,C1126,C1132,C1135)</f>
        <v>0</v>
      </c>
    </row>
    <row r="1109" spans="1:3" s="21" customFormat="1" ht="17.100000000000001" hidden="1" customHeight="1">
      <c r="A1109" s="19">
        <v>21701</v>
      </c>
      <c r="B1109" s="22" t="s">
        <v>836</v>
      </c>
      <c r="C1109" s="20">
        <f>SUM(C1110:C1115)</f>
        <v>0</v>
      </c>
    </row>
    <row r="1110" spans="1:3" s="21" customFormat="1" ht="17.100000000000001" hidden="1" customHeight="1">
      <c r="A1110" s="19">
        <v>2170101</v>
      </c>
      <c r="B1110" s="19" t="s">
        <v>69</v>
      </c>
      <c r="C1110" s="20">
        <v>0</v>
      </c>
    </row>
    <row r="1111" spans="1:3" s="21" customFormat="1" ht="17.100000000000001" hidden="1" customHeight="1">
      <c r="A1111" s="19">
        <v>2170102</v>
      </c>
      <c r="B1111" s="19" t="s">
        <v>70</v>
      </c>
      <c r="C1111" s="20">
        <v>0</v>
      </c>
    </row>
    <row r="1112" spans="1:3" s="21" customFormat="1" ht="17.100000000000001" hidden="1" customHeight="1">
      <c r="A1112" s="19">
        <v>2170103</v>
      </c>
      <c r="B1112" s="19" t="s">
        <v>71</v>
      </c>
      <c r="C1112" s="20">
        <v>0</v>
      </c>
    </row>
    <row r="1113" spans="1:3" s="21" customFormat="1" ht="17.100000000000001" hidden="1" customHeight="1">
      <c r="A1113" s="19">
        <v>2170104</v>
      </c>
      <c r="B1113" s="19" t="s">
        <v>837</v>
      </c>
      <c r="C1113" s="20">
        <v>0</v>
      </c>
    </row>
    <row r="1114" spans="1:3" s="21" customFormat="1" ht="17.100000000000001" hidden="1" customHeight="1">
      <c r="A1114" s="19">
        <v>2170150</v>
      </c>
      <c r="B1114" s="19" t="s">
        <v>78</v>
      </c>
      <c r="C1114" s="20">
        <v>0</v>
      </c>
    </row>
    <row r="1115" spans="1:3" s="21" customFormat="1" ht="17.100000000000001" hidden="1" customHeight="1">
      <c r="A1115" s="19">
        <v>2170199</v>
      </c>
      <c r="B1115" s="19" t="s">
        <v>838</v>
      </c>
      <c r="C1115" s="20">
        <v>0</v>
      </c>
    </row>
    <row r="1116" spans="1:3" s="21" customFormat="1" ht="17.100000000000001" hidden="1" customHeight="1">
      <c r="A1116" s="19">
        <v>21702</v>
      </c>
      <c r="B1116" s="22" t="s">
        <v>839</v>
      </c>
      <c r="C1116" s="20">
        <f>SUM(C1117:C1125)</f>
        <v>0</v>
      </c>
    </row>
    <row r="1117" spans="1:3" s="21" customFormat="1" ht="17.100000000000001" hidden="1" customHeight="1">
      <c r="A1117" s="19">
        <v>2170201</v>
      </c>
      <c r="B1117" s="19" t="s">
        <v>840</v>
      </c>
      <c r="C1117" s="20">
        <v>0</v>
      </c>
    </row>
    <row r="1118" spans="1:3" s="21" customFormat="1" ht="17.100000000000001" hidden="1" customHeight="1">
      <c r="A1118" s="19">
        <v>2170202</v>
      </c>
      <c r="B1118" s="19" t="s">
        <v>841</v>
      </c>
      <c r="C1118" s="20">
        <v>0</v>
      </c>
    </row>
    <row r="1119" spans="1:3" s="21" customFormat="1" ht="17.100000000000001" hidden="1" customHeight="1">
      <c r="A1119" s="19">
        <v>2170203</v>
      </c>
      <c r="B1119" s="19" t="s">
        <v>842</v>
      </c>
      <c r="C1119" s="20">
        <v>0</v>
      </c>
    </row>
    <row r="1120" spans="1:3" s="21" customFormat="1" ht="17.100000000000001" hidden="1" customHeight="1">
      <c r="A1120" s="19">
        <v>2170204</v>
      </c>
      <c r="B1120" s="19" t="s">
        <v>843</v>
      </c>
      <c r="C1120" s="20">
        <v>0</v>
      </c>
    </row>
    <row r="1121" spans="1:3" s="21" customFormat="1" ht="17.100000000000001" hidden="1" customHeight="1">
      <c r="A1121" s="19">
        <v>2170205</v>
      </c>
      <c r="B1121" s="19" t="s">
        <v>844</v>
      </c>
      <c r="C1121" s="20">
        <v>0</v>
      </c>
    </row>
    <row r="1122" spans="1:3" s="21" customFormat="1" ht="17.100000000000001" hidden="1" customHeight="1">
      <c r="A1122" s="19">
        <v>2170206</v>
      </c>
      <c r="B1122" s="19" t="s">
        <v>845</v>
      </c>
      <c r="C1122" s="20">
        <v>0</v>
      </c>
    </row>
    <row r="1123" spans="1:3" s="21" customFormat="1" ht="17.100000000000001" hidden="1" customHeight="1">
      <c r="A1123" s="19">
        <v>2170207</v>
      </c>
      <c r="B1123" s="19" t="s">
        <v>846</v>
      </c>
      <c r="C1123" s="20">
        <v>0</v>
      </c>
    </row>
    <row r="1124" spans="1:3" s="21" customFormat="1" ht="17.100000000000001" hidden="1" customHeight="1">
      <c r="A1124" s="19">
        <v>2170208</v>
      </c>
      <c r="B1124" s="19" t="s">
        <v>847</v>
      </c>
      <c r="C1124" s="20">
        <v>0</v>
      </c>
    </row>
    <row r="1125" spans="1:3" s="21" customFormat="1" ht="17.100000000000001" hidden="1" customHeight="1">
      <c r="A1125" s="19">
        <v>2170299</v>
      </c>
      <c r="B1125" s="19" t="s">
        <v>848</v>
      </c>
      <c r="C1125" s="20">
        <v>0</v>
      </c>
    </row>
    <row r="1126" spans="1:3" s="21" customFormat="1" ht="17.100000000000001" hidden="1" customHeight="1">
      <c r="A1126" s="19">
        <v>21703</v>
      </c>
      <c r="B1126" s="22" t="s">
        <v>849</v>
      </c>
      <c r="C1126" s="20">
        <f>SUM(C1127:C1131)</f>
        <v>0</v>
      </c>
    </row>
    <row r="1127" spans="1:3" s="21" customFormat="1" ht="17.100000000000001" hidden="1" customHeight="1">
      <c r="A1127" s="19">
        <v>2170301</v>
      </c>
      <c r="B1127" s="19" t="s">
        <v>850</v>
      </c>
      <c r="C1127" s="20">
        <v>0</v>
      </c>
    </row>
    <row r="1128" spans="1:3" s="21" customFormat="1" ht="17.100000000000001" hidden="1" customHeight="1">
      <c r="A1128" s="19">
        <v>2170302</v>
      </c>
      <c r="B1128" s="19" t="s">
        <v>851</v>
      </c>
      <c r="C1128" s="20">
        <v>0</v>
      </c>
    </row>
    <row r="1129" spans="1:3" s="21" customFormat="1" ht="17.100000000000001" hidden="1" customHeight="1">
      <c r="A1129" s="19">
        <v>2170303</v>
      </c>
      <c r="B1129" s="19" t="s">
        <v>852</v>
      </c>
      <c r="C1129" s="20">
        <v>0</v>
      </c>
    </row>
    <row r="1130" spans="1:3" s="21" customFormat="1" ht="17.100000000000001" hidden="1" customHeight="1">
      <c r="A1130" s="19">
        <v>2170304</v>
      </c>
      <c r="B1130" s="19" t="s">
        <v>853</v>
      </c>
      <c r="C1130" s="20">
        <v>0</v>
      </c>
    </row>
    <row r="1131" spans="1:3" s="21" customFormat="1" ht="17.100000000000001" hidden="1" customHeight="1">
      <c r="A1131" s="19">
        <v>2170399</v>
      </c>
      <c r="B1131" s="19" t="s">
        <v>854</v>
      </c>
      <c r="C1131" s="20"/>
    </row>
    <row r="1132" spans="1:3" s="21" customFormat="1" ht="17.100000000000001" hidden="1" customHeight="1">
      <c r="A1132" s="19">
        <v>21704</v>
      </c>
      <c r="B1132" s="22" t="s">
        <v>855</v>
      </c>
      <c r="C1132" s="20">
        <f>SUM(C1133:C1134)</f>
        <v>0</v>
      </c>
    </row>
    <row r="1133" spans="1:3" s="21" customFormat="1" ht="17.100000000000001" hidden="1" customHeight="1">
      <c r="A1133" s="19">
        <v>2170401</v>
      </c>
      <c r="B1133" s="19" t="s">
        <v>856</v>
      </c>
      <c r="C1133" s="20">
        <v>0</v>
      </c>
    </row>
    <row r="1134" spans="1:3" s="21" customFormat="1" ht="17.100000000000001" hidden="1" customHeight="1">
      <c r="A1134" s="19">
        <v>2170499</v>
      </c>
      <c r="B1134" s="19" t="s">
        <v>857</v>
      </c>
      <c r="C1134" s="20">
        <v>0</v>
      </c>
    </row>
    <row r="1135" spans="1:3" s="21" customFormat="1" ht="17.100000000000001" hidden="1" customHeight="1">
      <c r="A1135" s="19">
        <v>21799</v>
      </c>
      <c r="B1135" s="22" t="s">
        <v>858</v>
      </c>
      <c r="C1135" s="20">
        <f>SUM(C1136:C1137)</f>
        <v>0</v>
      </c>
    </row>
    <row r="1136" spans="1:3" s="21" customFormat="1" ht="17.100000000000001" hidden="1" customHeight="1">
      <c r="A1136" s="19">
        <v>2179902</v>
      </c>
      <c r="B1136" s="19" t="s">
        <v>1547</v>
      </c>
      <c r="C1136" s="20">
        <v>0</v>
      </c>
    </row>
    <row r="1137" spans="1:3" s="21" customFormat="1" ht="17.100000000000001" hidden="1" customHeight="1">
      <c r="A1137" s="19">
        <v>2179999</v>
      </c>
      <c r="B1137" s="19" t="s">
        <v>859</v>
      </c>
      <c r="C1137" s="20">
        <v>0</v>
      </c>
    </row>
    <row r="1138" spans="1:3" s="21" customFormat="1" ht="17.100000000000001" hidden="1" customHeight="1">
      <c r="A1138" s="19">
        <v>219</v>
      </c>
      <c r="B1138" s="22" t="s">
        <v>860</v>
      </c>
      <c r="C1138" s="20">
        <f>SUM(C1139:C1147)</f>
        <v>0</v>
      </c>
    </row>
    <row r="1139" spans="1:3" s="21" customFormat="1" ht="17.100000000000001" hidden="1" customHeight="1">
      <c r="A1139" s="19">
        <v>21901</v>
      </c>
      <c r="B1139" s="22" t="s">
        <v>861</v>
      </c>
      <c r="C1139" s="20">
        <v>0</v>
      </c>
    </row>
    <row r="1140" spans="1:3" s="21" customFormat="1" ht="17.100000000000001" hidden="1" customHeight="1">
      <c r="A1140" s="19">
        <v>21902</v>
      </c>
      <c r="B1140" s="22" t="s">
        <v>862</v>
      </c>
      <c r="C1140" s="20">
        <v>0</v>
      </c>
    </row>
    <row r="1141" spans="1:3" s="21" customFormat="1" ht="17.100000000000001" hidden="1" customHeight="1">
      <c r="A1141" s="19">
        <v>21903</v>
      </c>
      <c r="B1141" s="22" t="s">
        <v>863</v>
      </c>
      <c r="C1141" s="20">
        <v>0</v>
      </c>
    </row>
    <row r="1142" spans="1:3" s="21" customFormat="1" ht="17.100000000000001" hidden="1" customHeight="1">
      <c r="A1142" s="19">
        <v>21904</v>
      </c>
      <c r="B1142" s="22" t="s">
        <v>864</v>
      </c>
      <c r="C1142" s="20">
        <v>0</v>
      </c>
    </row>
    <row r="1143" spans="1:3" s="21" customFormat="1" ht="17.100000000000001" hidden="1" customHeight="1">
      <c r="A1143" s="19">
        <v>21905</v>
      </c>
      <c r="B1143" s="22" t="s">
        <v>865</v>
      </c>
      <c r="C1143" s="20">
        <v>0</v>
      </c>
    </row>
    <row r="1144" spans="1:3" s="21" customFormat="1" ht="17.100000000000001" hidden="1" customHeight="1">
      <c r="A1144" s="19">
        <v>21906</v>
      </c>
      <c r="B1144" s="22" t="s">
        <v>650</v>
      </c>
      <c r="C1144" s="20">
        <v>0</v>
      </c>
    </row>
    <row r="1145" spans="1:3" s="21" customFormat="1" ht="17.100000000000001" hidden="1" customHeight="1">
      <c r="A1145" s="19">
        <v>21907</v>
      </c>
      <c r="B1145" s="22" t="s">
        <v>866</v>
      </c>
      <c r="C1145" s="20">
        <v>0</v>
      </c>
    </row>
    <row r="1146" spans="1:3" s="21" customFormat="1" ht="17.100000000000001" hidden="1" customHeight="1">
      <c r="A1146" s="19">
        <v>21908</v>
      </c>
      <c r="B1146" s="22" t="s">
        <v>867</v>
      </c>
      <c r="C1146" s="20">
        <v>0</v>
      </c>
    </row>
    <row r="1147" spans="1:3" s="21" customFormat="1" ht="17.100000000000001" hidden="1" customHeight="1">
      <c r="A1147" s="19">
        <v>21999</v>
      </c>
      <c r="B1147" s="22" t="s">
        <v>868</v>
      </c>
      <c r="C1147" s="20">
        <v>0</v>
      </c>
    </row>
    <row r="1148" spans="1:3" s="21" customFormat="1" ht="17.100000000000001" hidden="1" customHeight="1">
      <c r="A1148" s="19">
        <v>220</v>
      </c>
      <c r="B1148" s="22" t="s">
        <v>869</v>
      </c>
      <c r="C1148" s="20">
        <f>SUM(C1149,C1176,C1191)</f>
        <v>0</v>
      </c>
    </row>
    <row r="1149" spans="1:3" s="21" customFormat="1" ht="17.100000000000001" hidden="1" customHeight="1">
      <c r="A1149" s="19">
        <v>22001</v>
      </c>
      <c r="B1149" s="22" t="s">
        <v>870</v>
      </c>
      <c r="C1149" s="20">
        <f>SUM(C1150:C1175)</f>
        <v>0</v>
      </c>
    </row>
    <row r="1150" spans="1:3" s="21" customFormat="1" ht="17.100000000000001" hidden="1" customHeight="1">
      <c r="A1150" s="19">
        <v>2200101</v>
      </c>
      <c r="B1150" s="19" t="s">
        <v>69</v>
      </c>
      <c r="C1150" s="20">
        <v>0</v>
      </c>
    </row>
    <row r="1151" spans="1:3" s="21" customFormat="1" ht="17.100000000000001" hidden="1" customHeight="1">
      <c r="A1151" s="19">
        <v>2200102</v>
      </c>
      <c r="B1151" s="19" t="s">
        <v>70</v>
      </c>
      <c r="C1151" s="20">
        <v>0</v>
      </c>
    </row>
    <row r="1152" spans="1:3" s="21" customFormat="1" ht="17.100000000000001" hidden="1" customHeight="1">
      <c r="A1152" s="19">
        <v>2200103</v>
      </c>
      <c r="B1152" s="19" t="s">
        <v>71</v>
      </c>
      <c r="C1152" s="20">
        <v>0</v>
      </c>
    </row>
    <row r="1153" spans="1:3" s="21" customFormat="1" ht="17.100000000000001" hidden="1" customHeight="1">
      <c r="A1153" s="19">
        <v>2200104</v>
      </c>
      <c r="B1153" s="19" t="s">
        <v>871</v>
      </c>
      <c r="C1153" s="20">
        <v>0</v>
      </c>
    </row>
    <row r="1154" spans="1:3" s="21" customFormat="1" ht="17.100000000000001" hidden="1" customHeight="1">
      <c r="A1154" s="19">
        <v>2200106</v>
      </c>
      <c r="B1154" s="19" t="s">
        <v>1548</v>
      </c>
      <c r="C1154" s="20">
        <v>0</v>
      </c>
    </row>
    <row r="1155" spans="1:3" s="21" customFormat="1" ht="17.100000000000001" hidden="1" customHeight="1">
      <c r="A1155" s="19">
        <v>2200107</v>
      </c>
      <c r="B1155" s="19" t="s">
        <v>872</v>
      </c>
      <c r="C1155" s="20">
        <v>0</v>
      </c>
    </row>
    <row r="1156" spans="1:3" s="21" customFormat="1" ht="17.100000000000001" hidden="1" customHeight="1">
      <c r="A1156" s="19">
        <v>2200108</v>
      </c>
      <c r="B1156" s="19" t="s">
        <v>873</v>
      </c>
      <c r="C1156" s="20">
        <v>0</v>
      </c>
    </row>
    <row r="1157" spans="1:3" s="21" customFormat="1" ht="17.100000000000001" hidden="1" customHeight="1">
      <c r="A1157" s="19">
        <v>2200109</v>
      </c>
      <c r="B1157" s="19" t="s">
        <v>1549</v>
      </c>
      <c r="C1157" s="20">
        <v>0</v>
      </c>
    </row>
    <row r="1158" spans="1:3" s="21" customFormat="1" ht="17.100000000000001" hidden="1" customHeight="1">
      <c r="A1158" s="19">
        <v>2200112</v>
      </c>
      <c r="B1158" s="19" t="s">
        <v>874</v>
      </c>
      <c r="C1158" s="20">
        <v>0</v>
      </c>
    </row>
    <row r="1159" spans="1:3" s="21" customFormat="1" ht="17.100000000000001" hidden="1" customHeight="1">
      <c r="A1159" s="19">
        <v>2200113</v>
      </c>
      <c r="B1159" s="19" t="s">
        <v>875</v>
      </c>
      <c r="C1159" s="20">
        <v>0</v>
      </c>
    </row>
    <row r="1160" spans="1:3" s="21" customFormat="1" ht="17.100000000000001" hidden="1" customHeight="1">
      <c r="A1160" s="19">
        <v>2200114</v>
      </c>
      <c r="B1160" s="19" t="s">
        <v>1550</v>
      </c>
      <c r="C1160" s="20">
        <v>0</v>
      </c>
    </row>
    <row r="1161" spans="1:3" s="21" customFormat="1" ht="17.100000000000001" hidden="1" customHeight="1">
      <c r="A1161" s="19">
        <v>2200115</v>
      </c>
      <c r="B1161" s="19" t="s">
        <v>876</v>
      </c>
      <c r="C1161" s="20">
        <v>0</v>
      </c>
    </row>
    <row r="1162" spans="1:3" s="21" customFormat="1" ht="17.100000000000001" hidden="1" customHeight="1">
      <c r="A1162" s="19">
        <v>2200116</v>
      </c>
      <c r="B1162" s="19" t="s">
        <v>877</v>
      </c>
      <c r="C1162" s="20">
        <v>0</v>
      </c>
    </row>
    <row r="1163" spans="1:3" s="21" customFormat="1" ht="17.100000000000001" hidden="1" customHeight="1">
      <c r="A1163" s="19">
        <v>2200119</v>
      </c>
      <c r="B1163" s="19" t="s">
        <v>878</v>
      </c>
      <c r="C1163" s="20">
        <v>0</v>
      </c>
    </row>
    <row r="1164" spans="1:3" s="21" customFormat="1" ht="17.100000000000001" hidden="1" customHeight="1">
      <c r="A1164" s="19">
        <v>2200120</v>
      </c>
      <c r="B1164" s="19" t="s">
        <v>1551</v>
      </c>
      <c r="C1164" s="20">
        <v>0</v>
      </c>
    </row>
    <row r="1165" spans="1:3" s="21" customFormat="1" ht="17.100000000000001" hidden="1" customHeight="1">
      <c r="A1165" s="19">
        <v>2200121</v>
      </c>
      <c r="B1165" s="19" t="s">
        <v>1552</v>
      </c>
      <c r="C1165" s="20">
        <v>0</v>
      </c>
    </row>
    <row r="1166" spans="1:3" s="21" customFormat="1" ht="17.100000000000001" hidden="1" customHeight="1">
      <c r="A1166" s="19">
        <v>2200122</v>
      </c>
      <c r="B1166" s="19" t="s">
        <v>1553</v>
      </c>
      <c r="C1166" s="20">
        <v>0</v>
      </c>
    </row>
    <row r="1167" spans="1:3" s="21" customFormat="1" ht="17.100000000000001" hidden="1" customHeight="1">
      <c r="A1167" s="19">
        <v>2200123</v>
      </c>
      <c r="B1167" s="19" t="s">
        <v>880</v>
      </c>
      <c r="C1167" s="20">
        <v>0</v>
      </c>
    </row>
    <row r="1168" spans="1:3" s="21" customFormat="1" ht="17.100000000000001" hidden="1" customHeight="1">
      <c r="A1168" s="19">
        <v>2200124</v>
      </c>
      <c r="B1168" s="19" t="s">
        <v>1554</v>
      </c>
      <c r="C1168" s="20">
        <v>0</v>
      </c>
    </row>
    <row r="1169" spans="1:3" s="21" customFormat="1" ht="17.100000000000001" hidden="1" customHeight="1">
      <c r="A1169" s="19">
        <v>2200125</v>
      </c>
      <c r="B1169" s="19" t="s">
        <v>881</v>
      </c>
      <c r="C1169" s="20">
        <v>0</v>
      </c>
    </row>
    <row r="1170" spans="1:3" s="21" customFormat="1" ht="17.100000000000001" hidden="1" customHeight="1">
      <c r="A1170" s="19">
        <v>2200126</v>
      </c>
      <c r="B1170" s="19" t="s">
        <v>882</v>
      </c>
      <c r="C1170" s="20">
        <v>0</v>
      </c>
    </row>
    <row r="1171" spans="1:3" s="21" customFormat="1" ht="17.100000000000001" hidden="1" customHeight="1">
      <c r="A1171" s="19">
        <v>2200127</v>
      </c>
      <c r="B1171" s="19" t="s">
        <v>883</v>
      </c>
      <c r="C1171" s="20">
        <v>0</v>
      </c>
    </row>
    <row r="1172" spans="1:3" s="21" customFormat="1" ht="17.100000000000001" hidden="1" customHeight="1">
      <c r="A1172" s="19">
        <v>2200128</v>
      </c>
      <c r="B1172" s="19" t="s">
        <v>1555</v>
      </c>
      <c r="C1172" s="20">
        <v>0</v>
      </c>
    </row>
    <row r="1173" spans="1:3" s="21" customFormat="1" ht="17.100000000000001" hidden="1" customHeight="1">
      <c r="A1173" s="19">
        <v>2200129</v>
      </c>
      <c r="B1173" s="19" t="s">
        <v>1556</v>
      </c>
      <c r="C1173" s="20">
        <v>0</v>
      </c>
    </row>
    <row r="1174" spans="1:3" s="21" customFormat="1" ht="17.100000000000001" hidden="1" customHeight="1">
      <c r="A1174" s="19">
        <v>2200150</v>
      </c>
      <c r="B1174" s="19" t="s">
        <v>78</v>
      </c>
      <c r="C1174" s="20">
        <v>0</v>
      </c>
    </row>
    <row r="1175" spans="1:3" s="21" customFormat="1" ht="17.100000000000001" hidden="1" customHeight="1">
      <c r="A1175" s="19">
        <v>2200199</v>
      </c>
      <c r="B1175" s="19" t="s">
        <v>879</v>
      </c>
      <c r="C1175" s="20"/>
    </row>
    <row r="1176" spans="1:3" s="21" customFormat="1" ht="17.100000000000001" hidden="1" customHeight="1">
      <c r="A1176" s="19">
        <v>22005</v>
      </c>
      <c r="B1176" s="22" t="s">
        <v>884</v>
      </c>
      <c r="C1176" s="20">
        <f>SUM(C1177:C1190)</f>
        <v>0</v>
      </c>
    </row>
    <row r="1177" spans="1:3" s="21" customFormat="1" ht="17.100000000000001" hidden="1" customHeight="1">
      <c r="A1177" s="19">
        <v>2200501</v>
      </c>
      <c r="B1177" s="19" t="s">
        <v>69</v>
      </c>
      <c r="C1177" s="20">
        <v>0</v>
      </c>
    </row>
    <row r="1178" spans="1:3" s="21" customFormat="1" ht="17.100000000000001" hidden="1" customHeight="1">
      <c r="A1178" s="19">
        <v>2200502</v>
      </c>
      <c r="B1178" s="19" t="s">
        <v>70</v>
      </c>
      <c r="C1178" s="20">
        <v>0</v>
      </c>
    </row>
    <row r="1179" spans="1:3" s="21" customFormat="1" ht="17.100000000000001" hidden="1" customHeight="1">
      <c r="A1179" s="19">
        <v>2200503</v>
      </c>
      <c r="B1179" s="19" t="s">
        <v>71</v>
      </c>
      <c r="C1179" s="20">
        <v>0</v>
      </c>
    </row>
    <row r="1180" spans="1:3" s="21" customFormat="1" ht="17.100000000000001" hidden="1" customHeight="1">
      <c r="A1180" s="19">
        <v>2200504</v>
      </c>
      <c r="B1180" s="19" t="s">
        <v>885</v>
      </c>
      <c r="C1180" s="20">
        <v>0</v>
      </c>
    </row>
    <row r="1181" spans="1:3" s="21" customFormat="1" ht="17.100000000000001" hidden="1" customHeight="1">
      <c r="A1181" s="19">
        <v>2200506</v>
      </c>
      <c r="B1181" s="19" t="s">
        <v>886</v>
      </c>
      <c r="C1181" s="20">
        <v>0</v>
      </c>
    </row>
    <row r="1182" spans="1:3" s="21" customFormat="1" ht="17.100000000000001" hidden="1" customHeight="1">
      <c r="A1182" s="19">
        <v>2200507</v>
      </c>
      <c r="B1182" s="19" t="s">
        <v>887</v>
      </c>
      <c r="C1182" s="20">
        <v>0</v>
      </c>
    </row>
    <row r="1183" spans="1:3" s="21" customFormat="1" ht="17.100000000000001" hidden="1" customHeight="1">
      <c r="A1183" s="19">
        <v>2200508</v>
      </c>
      <c r="B1183" s="19" t="s">
        <v>888</v>
      </c>
      <c r="C1183" s="20">
        <v>0</v>
      </c>
    </row>
    <row r="1184" spans="1:3" s="21" customFormat="1" ht="17.100000000000001" hidden="1" customHeight="1">
      <c r="A1184" s="19">
        <v>2200509</v>
      </c>
      <c r="B1184" s="19" t="s">
        <v>889</v>
      </c>
      <c r="C1184" s="20">
        <v>0</v>
      </c>
    </row>
    <row r="1185" spans="1:3" s="21" customFormat="1" ht="17.100000000000001" hidden="1" customHeight="1">
      <c r="A1185" s="19">
        <v>2200510</v>
      </c>
      <c r="B1185" s="19" t="s">
        <v>890</v>
      </c>
      <c r="C1185" s="20">
        <v>0</v>
      </c>
    </row>
    <row r="1186" spans="1:3" s="21" customFormat="1" ht="17.100000000000001" hidden="1" customHeight="1">
      <c r="A1186" s="19">
        <v>2200511</v>
      </c>
      <c r="B1186" s="19" t="s">
        <v>891</v>
      </c>
      <c r="C1186" s="20">
        <v>0</v>
      </c>
    </row>
    <row r="1187" spans="1:3" s="21" customFormat="1" ht="17.100000000000001" hidden="1" customHeight="1">
      <c r="A1187" s="19">
        <v>2200512</v>
      </c>
      <c r="B1187" s="19" t="s">
        <v>892</v>
      </c>
      <c r="C1187" s="20">
        <v>0</v>
      </c>
    </row>
    <row r="1188" spans="1:3" s="21" customFormat="1" ht="17.100000000000001" hidden="1" customHeight="1">
      <c r="A1188" s="19">
        <v>2200513</v>
      </c>
      <c r="B1188" s="19" t="s">
        <v>893</v>
      </c>
      <c r="C1188" s="20">
        <v>0</v>
      </c>
    </row>
    <row r="1189" spans="1:3" s="21" customFormat="1" ht="17.100000000000001" hidden="1" customHeight="1">
      <c r="A1189" s="19">
        <v>2200514</v>
      </c>
      <c r="B1189" s="19" t="s">
        <v>894</v>
      </c>
      <c r="C1189" s="20">
        <v>0</v>
      </c>
    </row>
    <row r="1190" spans="1:3" s="21" customFormat="1" ht="17.100000000000001" hidden="1" customHeight="1">
      <c r="A1190" s="19">
        <v>2200599</v>
      </c>
      <c r="B1190" s="19" t="s">
        <v>895</v>
      </c>
      <c r="C1190" s="20">
        <v>0</v>
      </c>
    </row>
    <row r="1191" spans="1:3" s="21" customFormat="1" ht="17.100000000000001" hidden="1" customHeight="1">
      <c r="A1191" s="19">
        <v>22099</v>
      </c>
      <c r="B1191" s="22" t="s">
        <v>896</v>
      </c>
      <c r="C1191" s="20">
        <f>C1192</f>
        <v>0</v>
      </c>
    </row>
    <row r="1192" spans="1:3" s="21" customFormat="1" ht="17.100000000000001" hidden="1" customHeight="1">
      <c r="A1192" s="19">
        <v>2209999</v>
      </c>
      <c r="B1192" s="19" t="s">
        <v>897</v>
      </c>
      <c r="C1192" s="20">
        <v>0</v>
      </c>
    </row>
    <row r="1193" spans="1:3" s="21" customFormat="1" ht="17.100000000000001" customHeight="1">
      <c r="A1193" s="19">
        <v>221</v>
      </c>
      <c r="B1193" s="22" t="s">
        <v>898</v>
      </c>
      <c r="C1193" s="20">
        <f>SUM(C1194,C1205,C1209)</f>
        <v>1116</v>
      </c>
    </row>
    <row r="1194" spans="1:3" s="21" customFormat="1" ht="17.100000000000001" customHeight="1">
      <c r="A1194" s="19">
        <v>22101</v>
      </c>
      <c r="B1194" s="22" t="s">
        <v>899</v>
      </c>
      <c r="C1194" s="20">
        <f>SUM(C1195:C1204)</f>
        <v>1048</v>
      </c>
    </row>
    <row r="1195" spans="1:3" s="21" customFormat="1" ht="17.100000000000001" hidden="1" customHeight="1">
      <c r="A1195" s="19">
        <v>2210101</v>
      </c>
      <c r="B1195" s="19" t="s">
        <v>900</v>
      </c>
      <c r="C1195" s="20">
        <v>0</v>
      </c>
    </row>
    <row r="1196" spans="1:3" s="21" customFormat="1" ht="17.100000000000001" hidden="1" customHeight="1">
      <c r="A1196" s="19">
        <v>2210102</v>
      </c>
      <c r="B1196" s="19" t="s">
        <v>901</v>
      </c>
      <c r="C1196" s="20">
        <v>0</v>
      </c>
    </row>
    <row r="1197" spans="1:3" s="21" customFormat="1" ht="17.100000000000001" hidden="1" customHeight="1">
      <c r="A1197" s="19">
        <v>2210103</v>
      </c>
      <c r="B1197" s="19" t="s">
        <v>902</v>
      </c>
      <c r="C1197" s="20"/>
    </row>
    <row r="1198" spans="1:3" s="21" customFormat="1" ht="17.100000000000001" hidden="1" customHeight="1">
      <c r="A1198" s="19">
        <v>2210104</v>
      </c>
      <c r="B1198" s="19" t="s">
        <v>903</v>
      </c>
      <c r="C1198" s="20"/>
    </row>
    <row r="1199" spans="1:3" s="21" customFormat="1" ht="17.100000000000001" hidden="1" customHeight="1">
      <c r="A1199" s="19">
        <v>2210105</v>
      </c>
      <c r="B1199" s="19" t="s">
        <v>904</v>
      </c>
      <c r="C1199" s="20"/>
    </row>
    <row r="1200" spans="1:3" s="21" customFormat="1" ht="17.100000000000001" hidden="1" customHeight="1">
      <c r="A1200" s="19">
        <v>2210106</v>
      </c>
      <c r="B1200" s="19" t="s">
        <v>905</v>
      </c>
      <c r="C1200" s="20"/>
    </row>
    <row r="1201" spans="1:3" s="21" customFormat="1" ht="17.100000000000001" hidden="1" customHeight="1">
      <c r="A1201" s="19">
        <v>2210107</v>
      </c>
      <c r="B1201" s="19" t="s">
        <v>906</v>
      </c>
      <c r="C1201" s="20"/>
    </row>
    <row r="1202" spans="1:3" s="21" customFormat="1" ht="17.100000000000001" customHeight="1">
      <c r="A1202" s="19">
        <v>2210108</v>
      </c>
      <c r="B1202" s="19" t="s">
        <v>1557</v>
      </c>
      <c r="C1202" s="20">
        <v>53</v>
      </c>
    </row>
    <row r="1203" spans="1:3" s="21" customFormat="1" ht="17.100000000000001" hidden="1" customHeight="1">
      <c r="A1203" s="19">
        <v>2210109</v>
      </c>
      <c r="B1203" s="19" t="s">
        <v>1558</v>
      </c>
      <c r="C1203" s="20"/>
    </row>
    <row r="1204" spans="1:3" s="21" customFormat="1" ht="17.100000000000001" customHeight="1">
      <c r="A1204" s="19">
        <v>2210199</v>
      </c>
      <c r="B1204" s="19" t="s">
        <v>907</v>
      </c>
      <c r="C1204" s="20">
        <v>995</v>
      </c>
    </row>
    <row r="1205" spans="1:3" s="21" customFormat="1" ht="17.100000000000001" customHeight="1">
      <c r="A1205" s="19">
        <v>22102</v>
      </c>
      <c r="B1205" s="22" t="s">
        <v>908</v>
      </c>
      <c r="C1205" s="20">
        <f>SUM(C1206:C1208)</f>
        <v>68</v>
      </c>
    </row>
    <row r="1206" spans="1:3" s="21" customFormat="1" ht="17.100000000000001" customHeight="1">
      <c r="A1206" s="19">
        <v>2210201</v>
      </c>
      <c r="B1206" s="19" t="s">
        <v>909</v>
      </c>
      <c r="C1206" s="20">
        <v>35</v>
      </c>
    </row>
    <row r="1207" spans="1:3" s="21" customFormat="1" ht="17.100000000000001" hidden="1" customHeight="1">
      <c r="A1207" s="19">
        <v>2210202</v>
      </c>
      <c r="B1207" s="19" t="s">
        <v>910</v>
      </c>
      <c r="C1207" s="20">
        <v>0</v>
      </c>
    </row>
    <row r="1208" spans="1:3" s="21" customFormat="1" ht="17.100000000000001" customHeight="1">
      <c r="A1208" s="19">
        <v>2210203</v>
      </c>
      <c r="B1208" s="19" t="s">
        <v>911</v>
      </c>
      <c r="C1208" s="20">
        <v>33</v>
      </c>
    </row>
    <row r="1209" spans="1:3" s="21" customFormat="1" ht="17.100000000000001" hidden="1" customHeight="1">
      <c r="A1209" s="19">
        <v>22103</v>
      </c>
      <c r="B1209" s="22" t="s">
        <v>912</v>
      </c>
      <c r="C1209" s="20">
        <f>SUM(C1210:C1212)</f>
        <v>0</v>
      </c>
    </row>
    <row r="1210" spans="1:3" s="21" customFormat="1" ht="17.100000000000001" hidden="1" customHeight="1">
      <c r="A1210" s="19">
        <v>2210301</v>
      </c>
      <c r="B1210" s="19" t="s">
        <v>913</v>
      </c>
      <c r="C1210" s="20">
        <v>0</v>
      </c>
    </row>
    <row r="1211" spans="1:3" s="21" customFormat="1" ht="17.100000000000001" hidden="1" customHeight="1">
      <c r="A1211" s="19">
        <v>2210302</v>
      </c>
      <c r="B1211" s="19" t="s">
        <v>914</v>
      </c>
      <c r="C1211" s="20">
        <v>0</v>
      </c>
    </row>
    <row r="1212" spans="1:3" s="21" customFormat="1" ht="17.100000000000001" hidden="1" customHeight="1">
      <c r="A1212" s="19">
        <v>2210399</v>
      </c>
      <c r="B1212" s="19" t="s">
        <v>915</v>
      </c>
      <c r="C1212" s="20">
        <v>0</v>
      </c>
    </row>
    <row r="1213" spans="1:3" s="21" customFormat="1" ht="17.100000000000001" hidden="1" customHeight="1">
      <c r="A1213" s="19">
        <v>222</v>
      </c>
      <c r="B1213" s="22" t="s">
        <v>916</v>
      </c>
      <c r="C1213" s="20">
        <f>SUM(C1214,C1232,C1238,C1244)</f>
        <v>0</v>
      </c>
    </row>
    <row r="1214" spans="1:3" s="21" customFormat="1" ht="17.100000000000001" hidden="1" customHeight="1">
      <c r="A1214" s="19">
        <v>22201</v>
      </c>
      <c r="B1214" s="22" t="s">
        <v>1736</v>
      </c>
      <c r="C1214" s="20">
        <f>SUM(C1215:C1231)</f>
        <v>0</v>
      </c>
    </row>
    <row r="1215" spans="1:3" s="21" customFormat="1" ht="17.100000000000001" hidden="1" customHeight="1">
      <c r="A1215" s="19">
        <v>2220101</v>
      </c>
      <c r="B1215" s="19" t="s">
        <v>69</v>
      </c>
      <c r="C1215" s="20">
        <v>0</v>
      </c>
    </row>
    <row r="1216" spans="1:3" s="21" customFormat="1" ht="17.100000000000001" hidden="1" customHeight="1">
      <c r="A1216" s="19">
        <v>2220102</v>
      </c>
      <c r="B1216" s="19" t="s">
        <v>70</v>
      </c>
      <c r="C1216" s="20">
        <v>0</v>
      </c>
    </row>
    <row r="1217" spans="1:3" s="21" customFormat="1" ht="17.100000000000001" hidden="1" customHeight="1">
      <c r="A1217" s="19">
        <v>2220103</v>
      </c>
      <c r="B1217" s="19" t="s">
        <v>71</v>
      </c>
      <c r="C1217" s="20">
        <v>0</v>
      </c>
    </row>
    <row r="1218" spans="1:3" s="21" customFormat="1" ht="17.100000000000001" hidden="1" customHeight="1">
      <c r="A1218" s="19">
        <v>2220104</v>
      </c>
      <c r="B1218" s="19" t="s">
        <v>1737</v>
      </c>
      <c r="C1218" s="20">
        <v>0</v>
      </c>
    </row>
    <row r="1219" spans="1:3" s="21" customFormat="1" ht="17.100000000000001" hidden="1" customHeight="1">
      <c r="A1219" s="19">
        <v>2220105</v>
      </c>
      <c r="B1219" s="19" t="s">
        <v>1738</v>
      </c>
      <c r="C1219" s="20">
        <v>0</v>
      </c>
    </row>
    <row r="1220" spans="1:3" s="21" customFormat="1" ht="17.100000000000001" hidden="1" customHeight="1">
      <c r="A1220" s="19">
        <v>2220106</v>
      </c>
      <c r="B1220" s="19" t="s">
        <v>87</v>
      </c>
      <c r="C1220" s="20">
        <v>0</v>
      </c>
    </row>
    <row r="1221" spans="1:3" s="21" customFormat="1" ht="17.100000000000001" hidden="1" customHeight="1">
      <c r="A1221" s="19">
        <v>2220107</v>
      </c>
      <c r="B1221" s="19" t="s">
        <v>917</v>
      </c>
      <c r="C1221" s="20">
        <v>0</v>
      </c>
    </row>
    <row r="1222" spans="1:3" s="21" customFormat="1" ht="17.100000000000001" hidden="1" customHeight="1">
      <c r="A1222" s="19">
        <v>2220112</v>
      </c>
      <c r="B1222" s="19" t="s">
        <v>918</v>
      </c>
      <c r="C1222" s="20">
        <v>0</v>
      </c>
    </row>
    <row r="1223" spans="1:3" s="21" customFormat="1" ht="17.100000000000001" hidden="1" customHeight="1">
      <c r="A1223" s="19">
        <v>2220113</v>
      </c>
      <c r="B1223" s="19" t="s">
        <v>919</v>
      </c>
      <c r="C1223" s="20">
        <v>0</v>
      </c>
    </row>
    <row r="1224" spans="1:3" s="21" customFormat="1" ht="17.100000000000001" hidden="1" customHeight="1">
      <c r="A1224" s="19">
        <v>2220114</v>
      </c>
      <c r="B1224" s="19" t="s">
        <v>920</v>
      </c>
      <c r="C1224" s="20">
        <v>0</v>
      </c>
    </row>
    <row r="1225" spans="1:3" s="21" customFormat="1" ht="17.100000000000001" hidden="1" customHeight="1">
      <c r="A1225" s="19">
        <v>2220115</v>
      </c>
      <c r="B1225" s="19" t="s">
        <v>921</v>
      </c>
      <c r="C1225" s="20">
        <v>0</v>
      </c>
    </row>
    <row r="1226" spans="1:3" s="21" customFormat="1" ht="17.100000000000001" hidden="1" customHeight="1">
      <c r="A1226" s="19">
        <v>2220118</v>
      </c>
      <c r="B1226" s="19" t="s">
        <v>922</v>
      </c>
      <c r="C1226" s="20">
        <v>0</v>
      </c>
    </row>
    <row r="1227" spans="1:3" s="21" customFormat="1" ht="17.100000000000001" hidden="1" customHeight="1">
      <c r="A1227" s="19">
        <v>2220119</v>
      </c>
      <c r="B1227" s="19" t="s">
        <v>1739</v>
      </c>
      <c r="C1227" s="20">
        <v>0</v>
      </c>
    </row>
    <row r="1228" spans="1:3" s="21" customFormat="1" ht="17.100000000000001" hidden="1" customHeight="1">
      <c r="A1228" s="19">
        <v>2220120</v>
      </c>
      <c r="B1228" s="19" t="s">
        <v>1740</v>
      </c>
      <c r="C1228" s="20">
        <v>0</v>
      </c>
    </row>
    <row r="1229" spans="1:3" s="21" customFormat="1" ht="17.100000000000001" hidden="1" customHeight="1">
      <c r="A1229" s="19">
        <v>2220121</v>
      </c>
      <c r="B1229" s="19" t="s">
        <v>1741</v>
      </c>
      <c r="C1229" s="20">
        <v>0</v>
      </c>
    </row>
    <row r="1230" spans="1:3" s="21" customFormat="1" ht="17.100000000000001" hidden="1" customHeight="1">
      <c r="A1230" s="19">
        <v>2220150</v>
      </c>
      <c r="B1230" s="19" t="s">
        <v>78</v>
      </c>
      <c r="C1230" s="20">
        <v>0</v>
      </c>
    </row>
    <row r="1231" spans="1:3" s="21" customFormat="1" ht="17.100000000000001" hidden="1" customHeight="1">
      <c r="A1231" s="19">
        <v>2220199</v>
      </c>
      <c r="B1231" s="19" t="s">
        <v>1742</v>
      </c>
      <c r="C1231" s="20"/>
    </row>
    <row r="1232" spans="1:3" s="21" customFormat="1" ht="17.100000000000001" hidden="1" customHeight="1">
      <c r="A1232" s="19">
        <v>22203</v>
      </c>
      <c r="B1232" s="22" t="s">
        <v>923</v>
      </c>
      <c r="C1232" s="20">
        <f>SUM(C1233:C1237)</f>
        <v>0</v>
      </c>
    </row>
    <row r="1233" spans="1:3" s="21" customFormat="1" ht="17.100000000000001" hidden="1" customHeight="1">
      <c r="A1233" s="19">
        <v>2220301</v>
      </c>
      <c r="B1233" s="19" t="s">
        <v>924</v>
      </c>
      <c r="C1233" s="20">
        <v>0</v>
      </c>
    </row>
    <row r="1234" spans="1:3" s="21" customFormat="1" ht="17.100000000000001" hidden="1" customHeight="1">
      <c r="A1234" s="19">
        <v>2220303</v>
      </c>
      <c r="B1234" s="19" t="s">
        <v>925</v>
      </c>
      <c r="C1234" s="20">
        <v>0</v>
      </c>
    </row>
    <row r="1235" spans="1:3" s="21" customFormat="1" ht="17.100000000000001" hidden="1" customHeight="1">
      <c r="A1235" s="19">
        <v>2220304</v>
      </c>
      <c r="B1235" s="19" t="s">
        <v>926</v>
      </c>
      <c r="C1235" s="20">
        <v>0</v>
      </c>
    </row>
    <row r="1236" spans="1:3" s="21" customFormat="1" ht="17.100000000000001" hidden="1" customHeight="1">
      <c r="A1236" s="19">
        <v>2220305</v>
      </c>
      <c r="B1236" s="19" t="s">
        <v>1743</v>
      </c>
      <c r="C1236" s="20">
        <v>0</v>
      </c>
    </row>
    <row r="1237" spans="1:3" s="21" customFormat="1" ht="17.100000000000001" hidden="1" customHeight="1">
      <c r="A1237" s="19">
        <v>2220399</v>
      </c>
      <c r="B1237" s="19" t="s">
        <v>927</v>
      </c>
      <c r="C1237" s="20">
        <v>0</v>
      </c>
    </row>
    <row r="1238" spans="1:3" s="21" customFormat="1" ht="17.100000000000001" hidden="1" customHeight="1">
      <c r="A1238" s="19">
        <v>22204</v>
      </c>
      <c r="B1238" s="22" t="s">
        <v>928</v>
      </c>
      <c r="C1238" s="20">
        <f>SUM(C1239:C1243)</f>
        <v>0</v>
      </c>
    </row>
    <row r="1239" spans="1:3" s="21" customFormat="1" ht="17.100000000000001" hidden="1" customHeight="1">
      <c r="A1239" s="19">
        <v>2220401</v>
      </c>
      <c r="B1239" s="19" t="s">
        <v>929</v>
      </c>
      <c r="C1239" s="20">
        <v>0</v>
      </c>
    </row>
    <row r="1240" spans="1:3" s="21" customFormat="1" ht="17.100000000000001" hidden="1" customHeight="1">
      <c r="A1240" s="19">
        <v>2220402</v>
      </c>
      <c r="B1240" s="19" t="s">
        <v>930</v>
      </c>
      <c r="C1240" s="20">
        <v>0</v>
      </c>
    </row>
    <row r="1241" spans="1:3" s="21" customFormat="1" ht="17.100000000000001" hidden="1" customHeight="1">
      <c r="A1241" s="19">
        <v>2220403</v>
      </c>
      <c r="B1241" s="19" t="s">
        <v>931</v>
      </c>
      <c r="C1241" s="20">
        <v>0</v>
      </c>
    </row>
    <row r="1242" spans="1:3" s="21" customFormat="1" ht="17.100000000000001" hidden="1" customHeight="1">
      <c r="A1242" s="19">
        <v>2220404</v>
      </c>
      <c r="B1242" s="19" t="s">
        <v>932</v>
      </c>
      <c r="C1242" s="20">
        <v>0</v>
      </c>
    </row>
    <row r="1243" spans="1:3" s="21" customFormat="1" ht="17.100000000000001" hidden="1" customHeight="1">
      <c r="A1243" s="19">
        <v>2220499</v>
      </c>
      <c r="B1243" s="19" t="s">
        <v>933</v>
      </c>
      <c r="C1243" s="20">
        <v>0</v>
      </c>
    </row>
    <row r="1244" spans="1:3" s="21" customFormat="1" ht="17.100000000000001" hidden="1" customHeight="1">
      <c r="A1244" s="19">
        <v>22205</v>
      </c>
      <c r="B1244" s="22" t="s">
        <v>934</v>
      </c>
      <c r="C1244" s="20">
        <f>SUM(C1245:C1256)</f>
        <v>0</v>
      </c>
    </row>
    <row r="1245" spans="1:3" s="21" customFormat="1" ht="17.100000000000001" hidden="1" customHeight="1">
      <c r="A1245" s="19">
        <v>2220501</v>
      </c>
      <c r="B1245" s="19" t="s">
        <v>935</v>
      </c>
      <c r="C1245" s="20">
        <v>0</v>
      </c>
    </row>
    <row r="1246" spans="1:3" s="21" customFormat="1" ht="17.100000000000001" hidden="1" customHeight="1">
      <c r="A1246" s="19">
        <v>2220502</v>
      </c>
      <c r="B1246" s="19" t="s">
        <v>936</v>
      </c>
      <c r="C1246" s="20">
        <v>0</v>
      </c>
    </row>
    <row r="1247" spans="1:3" s="21" customFormat="1" ht="17.100000000000001" hidden="1" customHeight="1">
      <c r="A1247" s="19">
        <v>2220503</v>
      </c>
      <c r="B1247" s="19" t="s">
        <v>937</v>
      </c>
      <c r="C1247" s="20"/>
    </row>
    <row r="1248" spans="1:3" s="21" customFormat="1" ht="17.100000000000001" hidden="1" customHeight="1">
      <c r="A1248" s="19">
        <v>2220504</v>
      </c>
      <c r="B1248" s="19" t="s">
        <v>938</v>
      </c>
      <c r="C1248" s="20">
        <v>0</v>
      </c>
    </row>
    <row r="1249" spans="1:3" s="21" customFormat="1" ht="17.100000000000001" hidden="1" customHeight="1">
      <c r="A1249" s="19">
        <v>2220505</v>
      </c>
      <c r="B1249" s="19" t="s">
        <v>939</v>
      </c>
      <c r="C1249" s="20">
        <v>0</v>
      </c>
    </row>
    <row r="1250" spans="1:3" s="21" customFormat="1" ht="17.100000000000001" hidden="1" customHeight="1">
      <c r="A1250" s="19">
        <v>2220506</v>
      </c>
      <c r="B1250" s="19" t="s">
        <v>940</v>
      </c>
      <c r="C1250" s="20">
        <v>0</v>
      </c>
    </row>
    <row r="1251" spans="1:3" s="21" customFormat="1" ht="17.100000000000001" hidden="1" customHeight="1">
      <c r="A1251" s="19">
        <v>2220507</v>
      </c>
      <c r="B1251" s="19" t="s">
        <v>941</v>
      </c>
      <c r="C1251" s="20">
        <v>0</v>
      </c>
    </row>
    <row r="1252" spans="1:3" s="21" customFormat="1" ht="17.100000000000001" hidden="1" customHeight="1">
      <c r="A1252" s="19">
        <v>2220508</v>
      </c>
      <c r="B1252" s="19" t="s">
        <v>942</v>
      </c>
      <c r="C1252" s="20">
        <v>0</v>
      </c>
    </row>
    <row r="1253" spans="1:3" s="21" customFormat="1" ht="17.100000000000001" hidden="1" customHeight="1">
      <c r="A1253" s="19">
        <v>2220509</v>
      </c>
      <c r="B1253" s="19" t="s">
        <v>943</v>
      </c>
      <c r="C1253" s="20">
        <v>0</v>
      </c>
    </row>
    <row r="1254" spans="1:3" s="21" customFormat="1" ht="17.100000000000001" hidden="1" customHeight="1">
      <c r="A1254" s="19">
        <v>2220510</v>
      </c>
      <c r="B1254" s="19" t="s">
        <v>944</v>
      </c>
      <c r="C1254" s="20">
        <v>0</v>
      </c>
    </row>
    <row r="1255" spans="1:3" s="21" customFormat="1" ht="17.100000000000001" hidden="1" customHeight="1">
      <c r="A1255" s="19">
        <v>2220511</v>
      </c>
      <c r="B1255" s="19" t="s">
        <v>1559</v>
      </c>
      <c r="C1255" s="20">
        <v>0</v>
      </c>
    </row>
    <row r="1256" spans="1:3" s="21" customFormat="1" ht="17.100000000000001" hidden="1" customHeight="1">
      <c r="A1256" s="19">
        <v>2220599</v>
      </c>
      <c r="B1256" s="19" t="s">
        <v>945</v>
      </c>
      <c r="C1256" s="20">
        <v>0</v>
      </c>
    </row>
    <row r="1257" spans="1:3" s="21" customFormat="1" ht="17.100000000000001" customHeight="1">
      <c r="A1257" s="19">
        <v>224</v>
      </c>
      <c r="B1257" s="22" t="s">
        <v>17</v>
      </c>
      <c r="C1257" s="20">
        <f>SUM(C1258,C1270,C1276,C1282,C1290,C1303,C1307,C1311)</f>
        <v>5498</v>
      </c>
    </row>
    <row r="1258" spans="1:3" s="21" customFormat="1" ht="17.100000000000001" customHeight="1">
      <c r="A1258" s="19">
        <v>22401</v>
      </c>
      <c r="B1258" s="22" t="s">
        <v>946</v>
      </c>
      <c r="C1258" s="20">
        <f>SUM(C1259:C1269)</f>
        <v>1719</v>
      </c>
    </row>
    <row r="1259" spans="1:3" s="21" customFormat="1" ht="17.100000000000001" customHeight="1">
      <c r="A1259" s="19">
        <v>2240101</v>
      </c>
      <c r="B1259" s="19" t="s">
        <v>69</v>
      </c>
      <c r="C1259" s="20">
        <v>1025</v>
      </c>
    </row>
    <row r="1260" spans="1:3" s="21" customFormat="1" ht="17.100000000000001" customHeight="1">
      <c r="A1260" s="19">
        <v>2240102</v>
      </c>
      <c r="B1260" s="19" t="s">
        <v>70</v>
      </c>
      <c r="C1260" s="20">
        <v>56</v>
      </c>
    </row>
    <row r="1261" spans="1:3" s="21" customFormat="1" ht="17.100000000000001" hidden="1" customHeight="1">
      <c r="A1261" s="19">
        <v>2240103</v>
      </c>
      <c r="B1261" s="19" t="s">
        <v>71</v>
      </c>
      <c r="C1261" s="20">
        <v>0</v>
      </c>
    </row>
    <row r="1262" spans="1:3" s="21" customFormat="1" ht="17.100000000000001" hidden="1" customHeight="1">
      <c r="A1262" s="19">
        <v>2240104</v>
      </c>
      <c r="B1262" s="19" t="s">
        <v>947</v>
      </c>
      <c r="C1262" s="20">
        <v>0</v>
      </c>
    </row>
    <row r="1263" spans="1:3" s="21" customFormat="1" ht="17.100000000000001" hidden="1" customHeight="1">
      <c r="A1263" s="19">
        <v>2240105</v>
      </c>
      <c r="B1263" s="19" t="s">
        <v>948</v>
      </c>
      <c r="C1263" s="20">
        <v>0</v>
      </c>
    </row>
    <row r="1264" spans="1:3" s="21" customFormat="1" ht="17.100000000000001" customHeight="1">
      <c r="A1264" s="19">
        <v>2240106</v>
      </c>
      <c r="B1264" s="19" t="s">
        <v>949</v>
      </c>
      <c r="C1264" s="20">
        <v>638</v>
      </c>
    </row>
    <row r="1265" spans="1:3" s="21" customFormat="1" ht="17.100000000000001" hidden="1" customHeight="1">
      <c r="A1265" s="19">
        <v>2240107</v>
      </c>
      <c r="B1265" s="19" t="s">
        <v>950</v>
      </c>
      <c r="C1265" s="20">
        <v>0</v>
      </c>
    </row>
    <row r="1266" spans="1:3" s="21" customFormat="1" ht="17.100000000000001" hidden="1" customHeight="1">
      <c r="A1266" s="19">
        <v>2240108</v>
      </c>
      <c r="B1266" s="19" t="s">
        <v>951</v>
      </c>
      <c r="C1266" s="20">
        <v>0</v>
      </c>
    </row>
    <row r="1267" spans="1:3" s="21" customFormat="1" ht="17.100000000000001" hidden="1" customHeight="1">
      <c r="A1267" s="19">
        <v>2240109</v>
      </c>
      <c r="B1267" s="19" t="s">
        <v>952</v>
      </c>
      <c r="C1267" s="20">
        <v>0</v>
      </c>
    </row>
    <row r="1268" spans="1:3" s="21" customFormat="1" ht="17.100000000000001" hidden="1" customHeight="1">
      <c r="A1268" s="19">
        <v>2240150</v>
      </c>
      <c r="B1268" s="19" t="s">
        <v>78</v>
      </c>
      <c r="C1268" s="20">
        <v>0</v>
      </c>
    </row>
    <row r="1269" spans="1:3" s="21" customFormat="1" ht="17.100000000000001" hidden="1" customHeight="1">
      <c r="A1269" s="19">
        <v>2240199</v>
      </c>
      <c r="B1269" s="19" t="s">
        <v>953</v>
      </c>
      <c r="C1269" s="20"/>
    </row>
    <row r="1270" spans="1:3" s="21" customFormat="1" ht="17.100000000000001" customHeight="1">
      <c r="A1270" s="19">
        <v>22402</v>
      </c>
      <c r="B1270" s="22" t="s">
        <v>954</v>
      </c>
      <c r="C1270" s="20">
        <f>SUM(C1271:C1275)</f>
        <v>3779</v>
      </c>
    </row>
    <row r="1271" spans="1:3" s="21" customFormat="1" ht="17.100000000000001" hidden="1" customHeight="1">
      <c r="A1271" s="19">
        <v>2240201</v>
      </c>
      <c r="B1271" s="19" t="s">
        <v>69</v>
      </c>
      <c r="C1271" s="20">
        <v>0</v>
      </c>
    </row>
    <row r="1272" spans="1:3" s="21" customFormat="1" ht="17.100000000000001" customHeight="1">
      <c r="A1272" s="19">
        <v>2240202</v>
      </c>
      <c r="B1272" s="19" t="s">
        <v>70</v>
      </c>
      <c r="C1272" s="20">
        <v>3674</v>
      </c>
    </row>
    <row r="1273" spans="1:3" s="21" customFormat="1" ht="17.100000000000001" hidden="1" customHeight="1">
      <c r="A1273" s="19">
        <v>2240203</v>
      </c>
      <c r="B1273" s="19" t="s">
        <v>71</v>
      </c>
      <c r="C1273" s="20">
        <v>0</v>
      </c>
    </row>
    <row r="1274" spans="1:3" s="21" customFormat="1" ht="17.100000000000001" hidden="1" customHeight="1">
      <c r="A1274" s="19">
        <v>2240204</v>
      </c>
      <c r="B1274" s="19" t="s">
        <v>955</v>
      </c>
      <c r="C1274" s="20">
        <v>0</v>
      </c>
    </row>
    <row r="1275" spans="1:3" s="21" customFormat="1" ht="17.100000000000001" customHeight="1">
      <c r="A1275" s="19">
        <v>2240299</v>
      </c>
      <c r="B1275" s="19" t="s">
        <v>956</v>
      </c>
      <c r="C1275" s="20">
        <v>105</v>
      </c>
    </row>
    <row r="1276" spans="1:3" s="21" customFormat="1" ht="17.100000000000001" hidden="1" customHeight="1">
      <c r="A1276" s="19">
        <v>22403</v>
      </c>
      <c r="B1276" s="22" t="s">
        <v>957</v>
      </c>
      <c r="C1276" s="20">
        <f>SUM(C1277:C1281)</f>
        <v>0</v>
      </c>
    </row>
    <row r="1277" spans="1:3" s="21" customFormat="1" ht="17.100000000000001" hidden="1" customHeight="1">
      <c r="A1277" s="19">
        <v>2240301</v>
      </c>
      <c r="B1277" s="19" t="s">
        <v>69</v>
      </c>
      <c r="C1277" s="20">
        <v>0</v>
      </c>
    </row>
    <row r="1278" spans="1:3" s="21" customFormat="1" ht="17.100000000000001" hidden="1" customHeight="1">
      <c r="A1278" s="19">
        <v>2240302</v>
      </c>
      <c r="B1278" s="19" t="s">
        <v>70</v>
      </c>
      <c r="C1278" s="20">
        <v>0</v>
      </c>
    </row>
    <row r="1279" spans="1:3" s="21" customFormat="1" ht="17.100000000000001" hidden="1" customHeight="1">
      <c r="A1279" s="19">
        <v>2240303</v>
      </c>
      <c r="B1279" s="19" t="s">
        <v>71</v>
      </c>
      <c r="C1279" s="20">
        <v>0</v>
      </c>
    </row>
    <row r="1280" spans="1:3" s="21" customFormat="1" ht="17.100000000000001" hidden="1" customHeight="1">
      <c r="A1280" s="19">
        <v>2240304</v>
      </c>
      <c r="B1280" s="19" t="s">
        <v>958</v>
      </c>
      <c r="C1280" s="20">
        <v>0</v>
      </c>
    </row>
    <row r="1281" spans="1:3" s="21" customFormat="1" ht="17.100000000000001" hidden="1" customHeight="1">
      <c r="A1281" s="19">
        <v>2240399</v>
      </c>
      <c r="B1281" s="19" t="s">
        <v>959</v>
      </c>
      <c r="C1281" s="20">
        <v>0</v>
      </c>
    </row>
    <row r="1282" spans="1:3" s="21" customFormat="1" ht="17.100000000000001" hidden="1" customHeight="1">
      <c r="A1282" s="19">
        <v>22404</v>
      </c>
      <c r="B1282" s="22" t="s">
        <v>960</v>
      </c>
      <c r="C1282" s="20">
        <f>SUM(C1283:C1289)</f>
        <v>0</v>
      </c>
    </row>
    <row r="1283" spans="1:3" s="21" customFormat="1" ht="17.100000000000001" hidden="1" customHeight="1">
      <c r="A1283" s="19">
        <v>2240401</v>
      </c>
      <c r="B1283" s="19" t="s">
        <v>69</v>
      </c>
      <c r="C1283" s="20">
        <v>0</v>
      </c>
    </row>
    <row r="1284" spans="1:3" s="21" customFormat="1" ht="17.100000000000001" hidden="1" customHeight="1">
      <c r="A1284" s="19">
        <v>2240402</v>
      </c>
      <c r="B1284" s="19" t="s">
        <v>70</v>
      </c>
      <c r="C1284" s="20">
        <v>0</v>
      </c>
    </row>
    <row r="1285" spans="1:3" s="21" customFormat="1" ht="17.100000000000001" hidden="1" customHeight="1">
      <c r="A1285" s="19">
        <v>2240403</v>
      </c>
      <c r="B1285" s="19" t="s">
        <v>71</v>
      </c>
      <c r="C1285" s="20">
        <v>0</v>
      </c>
    </row>
    <row r="1286" spans="1:3" s="21" customFormat="1" ht="17.100000000000001" hidden="1" customHeight="1">
      <c r="A1286" s="19">
        <v>2240404</v>
      </c>
      <c r="B1286" s="19" t="s">
        <v>961</v>
      </c>
      <c r="C1286" s="20">
        <v>0</v>
      </c>
    </row>
    <row r="1287" spans="1:3" s="21" customFormat="1" ht="17.100000000000001" hidden="1" customHeight="1">
      <c r="A1287" s="19">
        <v>2240405</v>
      </c>
      <c r="B1287" s="19" t="s">
        <v>962</v>
      </c>
      <c r="C1287" s="20">
        <v>0</v>
      </c>
    </row>
    <row r="1288" spans="1:3" s="21" customFormat="1" ht="17.100000000000001" hidden="1" customHeight="1">
      <c r="A1288" s="19">
        <v>2240450</v>
      </c>
      <c r="B1288" s="19" t="s">
        <v>78</v>
      </c>
      <c r="C1288" s="20">
        <v>0</v>
      </c>
    </row>
    <row r="1289" spans="1:3" s="21" customFormat="1" ht="17.100000000000001" hidden="1" customHeight="1">
      <c r="A1289" s="19">
        <v>2240499</v>
      </c>
      <c r="B1289" s="19" t="s">
        <v>963</v>
      </c>
      <c r="C1289" s="20">
        <v>0</v>
      </c>
    </row>
    <row r="1290" spans="1:3" s="21" customFormat="1" ht="17.100000000000001" hidden="1" customHeight="1">
      <c r="A1290" s="19">
        <v>22405</v>
      </c>
      <c r="B1290" s="22" t="s">
        <v>964</v>
      </c>
      <c r="C1290" s="20">
        <f>SUM(C1291:C1302)</f>
        <v>0</v>
      </c>
    </row>
    <row r="1291" spans="1:3" s="21" customFormat="1" ht="17.100000000000001" hidden="1" customHeight="1">
      <c r="A1291" s="19">
        <v>2240501</v>
      </c>
      <c r="B1291" s="19" t="s">
        <v>69</v>
      </c>
      <c r="C1291" s="20">
        <v>0</v>
      </c>
    </row>
    <row r="1292" spans="1:3" s="21" customFormat="1" ht="17.100000000000001" hidden="1" customHeight="1">
      <c r="A1292" s="19">
        <v>2240502</v>
      </c>
      <c r="B1292" s="19" t="s">
        <v>70</v>
      </c>
      <c r="C1292" s="20">
        <v>0</v>
      </c>
    </row>
    <row r="1293" spans="1:3" s="21" customFormat="1" ht="17.100000000000001" hidden="1" customHeight="1">
      <c r="A1293" s="19">
        <v>2240503</v>
      </c>
      <c r="B1293" s="19" t="s">
        <v>71</v>
      </c>
      <c r="C1293" s="20">
        <v>0</v>
      </c>
    </row>
    <row r="1294" spans="1:3" s="21" customFormat="1" ht="17.100000000000001" hidden="1" customHeight="1">
      <c r="A1294" s="19">
        <v>2240504</v>
      </c>
      <c r="B1294" s="19" t="s">
        <v>965</v>
      </c>
      <c r="C1294" s="20"/>
    </row>
    <row r="1295" spans="1:3" s="21" customFormat="1" ht="17.100000000000001" hidden="1" customHeight="1">
      <c r="A1295" s="19">
        <v>2240505</v>
      </c>
      <c r="B1295" s="19" t="s">
        <v>966</v>
      </c>
      <c r="C1295" s="20">
        <v>0</v>
      </c>
    </row>
    <row r="1296" spans="1:3" s="21" customFormat="1" ht="17.100000000000001" hidden="1" customHeight="1">
      <c r="A1296" s="19">
        <v>2240506</v>
      </c>
      <c r="B1296" s="19" t="s">
        <v>967</v>
      </c>
      <c r="C1296" s="20">
        <v>0</v>
      </c>
    </row>
    <row r="1297" spans="1:3" s="21" customFormat="1" ht="17.100000000000001" hidden="1" customHeight="1">
      <c r="A1297" s="19">
        <v>2240507</v>
      </c>
      <c r="B1297" s="19" t="s">
        <v>968</v>
      </c>
      <c r="C1297" s="20">
        <v>0</v>
      </c>
    </row>
    <row r="1298" spans="1:3" s="21" customFormat="1" ht="17.100000000000001" hidden="1" customHeight="1">
      <c r="A1298" s="19">
        <v>2240508</v>
      </c>
      <c r="B1298" s="19" t="s">
        <v>969</v>
      </c>
      <c r="C1298" s="20">
        <v>0</v>
      </c>
    </row>
    <row r="1299" spans="1:3" s="21" customFormat="1" ht="17.100000000000001" hidden="1" customHeight="1">
      <c r="A1299" s="19">
        <v>2240509</v>
      </c>
      <c r="B1299" s="19" t="s">
        <v>970</v>
      </c>
      <c r="C1299" s="20">
        <v>0</v>
      </c>
    </row>
    <row r="1300" spans="1:3" s="21" customFormat="1" ht="17.100000000000001" hidden="1" customHeight="1">
      <c r="A1300" s="19">
        <v>2240510</v>
      </c>
      <c r="B1300" s="19" t="s">
        <v>971</v>
      </c>
      <c r="C1300" s="20">
        <v>0</v>
      </c>
    </row>
    <row r="1301" spans="1:3" s="21" customFormat="1" ht="17.100000000000001" hidden="1" customHeight="1">
      <c r="A1301" s="19">
        <v>2240550</v>
      </c>
      <c r="B1301" s="19" t="s">
        <v>972</v>
      </c>
      <c r="C1301" s="20">
        <v>0</v>
      </c>
    </row>
    <row r="1302" spans="1:3" s="21" customFormat="1" ht="17.100000000000001" hidden="1" customHeight="1">
      <c r="A1302" s="19">
        <v>2240599</v>
      </c>
      <c r="B1302" s="19" t="s">
        <v>973</v>
      </c>
      <c r="C1302" s="20">
        <v>0</v>
      </c>
    </row>
    <row r="1303" spans="1:3" s="21" customFormat="1" ht="17.100000000000001" hidden="1" customHeight="1">
      <c r="A1303" s="19">
        <v>22406</v>
      </c>
      <c r="B1303" s="22" t="s">
        <v>974</v>
      </c>
      <c r="C1303" s="20">
        <f>SUM(C1304:C1306)</f>
        <v>0</v>
      </c>
    </row>
    <row r="1304" spans="1:3" s="21" customFormat="1" ht="17.100000000000001" hidden="1" customHeight="1">
      <c r="A1304" s="19">
        <v>2240601</v>
      </c>
      <c r="B1304" s="19" t="s">
        <v>975</v>
      </c>
      <c r="C1304" s="20">
        <v>0</v>
      </c>
    </row>
    <row r="1305" spans="1:3" s="21" customFormat="1" ht="17.100000000000001" hidden="1" customHeight="1">
      <c r="A1305" s="19">
        <v>2240602</v>
      </c>
      <c r="B1305" s="19" t="s">
        <v>976</v>
      </c>
      <c r="C1305" s="20">
        <v>0</v>
      </c>
    </row>
    <row r="1306" spans="1:3" s="21" customFormat="1" ht="17.100000000000001" hidden="1" customHeight="1">
      <c r="A1306" s="19">
        <v>2240699</v>
      </c>
      <c r="B1306" s="19" t="s">
        <v>977</v>
      </c>
      <c r="C1306" s="20">
        <v>0</v>
      </c>
    </row>
    <row r="1307" spans="1:3" s="21" customFormat="1" ht="17.100000000000001" hidden="1" customHeight="1">
      <c r="A1307" s="19">
        <v>22407</v>
      </c>
      <c r="B1307" s="22" t="s">
        <v>978</v>
      </c>
      <c r="C1307" s="121">
        <f>SUM(C1308:C1310)</f>
        <v>0</v>
      </c>
    </row>
    <row r="1308" spans="1:3" s="21" customFormat="1" ht="17.100000000000001" hidden="1" customHeight="1">
      <c r="A1308" s="19">
        <v>2240703</v>
      </c>
      <c r="B1308" s="19" t="s">
        <v>979</v>
      </c>
      <c r="C1308" s="20">
        <v>0</v>
      </c>
    </row>
    <row r="1309" spans="1:3" s="21" customFormat="1" ht="17.100000000000001" hidden="1" customHeight="1">
      <c r="A1309" s="19">
        <v>2240704</v>
      </c>
      <c r="B1309" s="19" t="s">
        <v>980</v>
      </c>
      <c r="C1309" s="20">
        <v>0</v>
      </c>
    </row>
    <row r="1310" spans="1:3" s="21" customFormat="1" ht="17.100000000000001" hidden="1" customHeight="1">
      <c r="A1310" s="19">
        <v>2240799</v>
      </c>
      <c r="B1310" s="19" t="s">
        <v>1560</v>
      </c>
      <c r="C1310" s="20">
        <v>0</v>
      </c>
    </row>
    <row r="1311" spans="1:3" s="21" customFormat="1" ht="17.100000000000001" hidden="1" customHeight="1">
      <c r="A1311" s="19">
        <v>22499</v>
      </c>
      <c r="B1311" s="22" t="s">
        <v>1744</v>
      </c>
      <c r="C1311" s="20">
        <f>C1312</f>
        <v>0</v>
      </c>
    </row>
    <row r="1312" spans="1:3" s="21" customFormat="1" ht="17.100000000000001" hidden="1" customHeight="1">
      <c r="A1312" s="19">
        <v>2249999</v>
      </c>
      <c r="B1312" s="19" t="s">
        <v>1745</v>
      </c>
      <c r="C1312" s="20">
        <v>0</v>
      </c>
    </row>
    <row r="1313" spans="1:3" s="21" customFormat="1" ht="17.100000000000001" customHeight="1">
      <c r="A1313" s="19">
        <v>229</v>
      </c>
      <c r="B1313" s="22" t="s">
        <v>981</v>
      </c>
      <c r="C1313" s="20">
        <f>C1314</f>
        <v>14120</v>
      </c>
    </row>
    <row r="1314" spans="1:3" s="21" customFormat="1" ht="17.100000000000001" customHeight="1">
      <c r="A1314" s="19">
        <v>22999</v>
      </c>
      <c r="B1314" s="22" t="s">
        <v>982</v>
      </c>
      <c r="C1314" s="20">
        <f>C1315</f>
        <v>14120</v>
      </c>
    </row>
    <row r="1315" spans="1:3" s="21" customFormat="1" ht="17.100000000000001" customHeight="1">
      <c r="A1315" s="19">
        <v>2299999</v>
      </c>
      <c r="B1315" s="19" t="s">
        <v>983</v>
      </c>
      <c r="C1315" s="20">
        <v>14120</v>
      </c>
    </row>
    <row r="1316" spans="1:3" s="21" customFormat="1" ht="17.100000000000001" customHeight="1">
      <c r="A1316" s="19">
        <v>232</v>
      </c>
      <c r="B1316" s="22" t="s">
        <v>33</v>
      </c>
      <c r="C1316" s="20">
        <f>SUM(C1317,C1318,C1319)</f>
        <v>11719</v>
      </c>
    </row>
    <row r="1317" spans="1:3" s="21" customFormat="1" ht="17.100000000000001" hidden="1" customHeight="1">
      <c r="A1317" s="19">
        <v>23201</v>
      </c>
      <c r="B1317" s="22" t="s">
        <v>984</v>
      </c>
      <c r="C1317" s="20">
        <v>0</v>
      </c>
    </row>
    <row r="1318" spans="1:3" s="21" customFormat="1" ht="17.100000000000001" hidden="1" customHeight="1">
      <c r="A1318" s="19">
        <v>23202</v>
      </c>
      <c r="B1318" s="22" t="s">
        <v>985</v>
      </c>
      <c r="C1318" s="20">
        <v>0</v>
      </c>
    </row>
    <row r="1319" spans="1:3" s="21" customFormat="1" ht="17.100000000000001" customHeight="1">
      <c r="A1319" s="19">
        <v>23203</v>
      </c>
      <c r="B1319" s="22" t="s">
        <v>986</v>
      </c>
      <c r="C1319" s="20">
        <f>SUM(C1320:C1323)</f>
        <v>11719</v>
      </c>
    </row>
    <row r="1320" spans="1:3" s="21" customFormat="1" ht="17.100000000000001" customHeight="1">
      <c r="A1320" s="19">
        <v>2320301</v>
      </c>
      <c r="B1320" s="19" t="s">
        <v>987</v>
      </c>
      <c r="C1320" s="20">
        <v>11719</v>
      </c>
    </row>
    <row r="1321" spans="1:3" s="21" customFormat="1" ht="17.100000000000001" hidden="1" customHeight="1">
      <c r="A1321" s="19">
        <v>2320302</v>
      </c>
      <c r="B1321" s="19" t="s">
        <v>988</v>
      </c>
      <c r="C1321" s="20">
        <v>0</v>
      </c>
    </row>
    <row r="1322" spans="1:3" s="21" customFormat="1" ht="17.100000000000001" hidden="1" customHeight="1">
      <c r="A1322" s="19">
        <v>2320303</v>
      </c>
      <c r="B1322" s="19" t="s">
        <v>989</v>
      </c>
      <c r="C1322" s="20">
        <v>0</v>
      </c>
    </row>
    <row r="1323" spans="1:3" s="21" customFormat="1" ht="17.100000000000001" hidden="1" customHeight="1">
      <c r="A1323" s="19">
        <v>2320399</v>
      </c>
      <c r="B1323" s="19" t="s">
        <v>990</v>
      </c>
      <c r="C1323" s="20">
        <v>0</v>
      </c>
    </row>
    <row r="1324" spans="1:3" s="21" customFormat="1" ht="17.100000000000001" hidden="1" customHeight="1">
      <c r="A1324" s="19">
        <v>233</v>
      </c>
      <c r="B1324" s="22" t="s">
        <v>991</v>
      </c>
      <c r="C1324" s="20">
        <f>C1325+C1326+C1327</f>
        <v>0</v>
      </c>
    </row>
    <row r="1325" spans="1:3" s="21" customFormat="1" ht="17.100000000000001" hidden="1" customHeight="1">
      <c r="A1325" s="19">
        <v>23301</v>
      </c>
      <c r="B1325" s="22" t="s">
        <v>992</v>
      </c>
      <c r="C1325" s="20">
        <v>0</v>
      </c>
    </row>
    <row r="1326" spans="1:3" s="21" customFormat="1" ht="17.100000000000001" hidden="1" customHeight="1">
      <c r="A1326" s="19">
        <v>23302</v>
      </c>
      <c r="B1326" s="22" t="s">
        <v>993</v>
      </c>
      <c r="C1326" s="20">
        <v>0</v>
      </c>
    </row>
    <row r="1327" spans="1:3" s="21" customFormat="1" ht="17.100000000000001" hidden="1" customHeight="1">
      <c r="A1327" s="19">
        <v>23303</v>
      </c>
      <c r="B1327" s="22" t="s">
        <v>994</v>
      </c>
      <c r="C1327" s="20">
        <v>0</v>
      </c>
    </row>
  </sheetData>
  <autoFilter ref="A4:C1327">
    <filterColumn colId="2">
      <customFilters>
        <customFilter operator="notEqual" val=" "/>
      </customFilters>
    </filterColumn>
  </autoFilter>
  <mergeCells count="1">
    <mergeCell ref="A2:C2"/>
  </mergeCells>
  <phoneticPr fontId="3" type="noConversion"/>
  <printOptions horizontalCentered="1"/>
  <pageMargins left="0.15748031496062992" right="0.15748031496062992" top="0.59055118110236227" bottom="0.39370078740157483" header="0" footer="0"/>
  <pageSetup orientation="portrait" r:id="rId1"/>
  <headerFooter scaleWithDoc="0" alignWithMargins="0">
    <oddFooter>第 &amp;P 页，共 &amp;N 页</oddFooter>
  </headerFooter>
</worksheet>
</file>

<file path=xl/worksheets/sheet29.xml><?xml version="1.0" encoding="utf-8"?>
<worksheet xmlns="http://schemas.openxmlformats.org/spreadsheetml/2006/main" xmlns:r="http://schemas.openxmlformats.org/officeDocument/2006/relationships">
  <dimension ref="A1:C70"/>
  <sheetViews>
    <sheetView workbookViewId="0">
      <selection activeCell="J22" sqref="J22"/>
    </sheetView>
  </sheetViews>
  <sheetFormatPr defaultRowHeight="13.5"/>
  <cols>
    <col min="1" max="1" width="15.625" style="57" customWidth="1"/>
    <col min="2" max="2" width="50.625" style="28" customWidth="1"/>
    <col min="3" max="3" width="25.625" style="57" customWidth="1"/>
    <col min="4" max="16384" width="9" style="28"/>
  </cols>
  <sheetData>
    <row r="1" spans="1:3" s="12" customFormat="1" ht="21" customHeight="1">
      <c r="A1" s="58" t="s">
        <v>1135</v>
      </c>
      <c r="B1" s="14"/>
      <c r="C1" s="17"/>
    </row>
    <row r="2" spans="1:3" s="12" customFormat="1" ht="35.1" customHeight="1">
      <c r="A2" s="169" t="s">
        <v>1746</v>
      </c>
      <c r="B2" s="169"/>
      <c r="C2" s="169"/>
    </row>
    <row r="3" spans="1:3" s="12" customFormat="1" ht="24.95" customHeight="1">
      <c r="A3" s="17"/>
      <c r="B3" s="15"/>
      <c r="C3" s="2" t="s">
        <v>16</v>
      </c>
    </row>
    <row r="4" spans="1:3" ht="20.100000000000001" customHeight="1">
      <c r="A4" s="40" t="s">
        <v>65</v>
      </c>
      <c r="B4" s="40" t="s">
        <v>66</v>
      </c>
      <c r="C4" s="40" t="s">
        <v>3</v>
      </c>
    </row>
    <row r="5" spans="1:3" s="90" customFormat="1" ht="20.100000000000001" customHeight="1">
      <c r="A5" s="39"/>
      <c r="B5" s="86" t="s">
        <v>67</v>
      </c>
      <c r="C5" s="91">
        <v>277104</v>
      </c>
    </row>
    <row r="6" spans="1:3" s="90" customFormat="1" ht="20.100000000000001" customHeight="1">
      <c r="A6" s="39">
        <v>501</v>
      </c>
      <c r="B6" s="56" t="s">
        <v>1144</v>
      </c>
      <c r="C6" s="38">
        <v>88998</v>
      </c>
    </row>
    <row r="7" spans="1:3" s="90" customFormat="1" ht="20.100000000000001" customHeight="1">
      <c r="A7" s="39">
        <v>50101</v>
      </c>
      <c r="B7" s="39" t="s">
        <v>1562</v>
      </c>
      <c r="C7" s="38">
        <v>40016</v>
      </c>
    </row>
    <row r="8" spans="1:3" s="90" customFormat="1" ht="20.100000000000001" customHeight="1">
      <c r="A8" s="39">
        <v>50102</v>
      </c>
      <c r="B8" s="39" t="s">
        <v>1563</v>
      </c>
      <c r="C8" s="38">
        <v>6363</v>
      </c>
    </row>
    <row r="9" spans="1:3" s="90" customFormat="1" ht="20.100000000000001" customHeight="1">
      <c r="A9" s="39">
        <v>50103</v>
      </c>
      <c r="B9" s="39" t="s">
        <v>1564</v>
      </c>
      <c r="C9" s="38">
        <v>4636</v>
      </c>
    </row>
    <row r="10" spans="1:3" s="90" customFormat="1" ht="20.100000000000001" customHeight="1">
      <c r="A10" s="39">
        <v>50199</v>
      </c>
      <c r="B10" s="39" t="s">
        <v>1565</v>
      </c>
      <c r="C10" s="38">
        <v>37983</v>
      </c>
    </row>
    <row r="11" spans="1:3" s="90" customFormat="1" ht="20.100000000000001" customHeight="1">
      <c r="A11" s="39">
        <v>502</v>
      </c>
      <c r="B11" s="56" t="s">
        <v>1145</v>
      </c>
      <c r="C11" s="38">
        <v>6441</v>
      </c>
    </row>
    <row r="12" spans="1:3" s="90" customFormat="1" ht="20.100000000000001" customHeight="1">
      <c r="A12" s="39">
        <v>50201</v>
      </c>
      <c r="B12" s="39" t="s">
        <v>1566</v>
      </c>
      <c r="C12" s="38">
        <v>4398</v>
      </c>
    </row>
    <row r="13" spans="1:3" s="90" customFormat="1" ht="20.100000000000001" customHeight="1">
      <c r="A13" s="39">
        <v>50202</v>
      </c>
      <c r="B13" s="39" t="s">
        <v>1567</v>
      </c>
      <c r="C13" s="38">
        <v>52</v>
      </c>
    </row>
    <row r="14" spans="1:3" s="90" customFormat="1" ht="20.100000000000001" customHeight="1">
      <c r="A14" s="39">
        <v>50203</v>
      </c>
      <c r="B14" s="39" t="s">
        <v>1568</v>
      </c>
      <c r="C14" s="38">
        <v>62</v>
      </c>
    </row>
    <row r="15" spans="1:3" s="90" customFormat="1" ht="20.100000000000001" customHeight="1">
      <c r="A15" s="39">
        <v>50204</v>
      </c>
      <c r="B15" s="39" t="s">
        <v>1569</v>
      </c>
      <c r="C15" s="38">
        <v>4</v>
      </c>
    </row>
    <row r="16" spans="1:3" s="90" customFormat="1" ht="20.100000000000001" customHeight="1">
      <c r="A16" s="39">
        <v>50205</v>
      </c>
      <c r="B16" s="39" t="s">
        <v>1570</v>
      </c>
      <c r="C16" s="38">
        <v>108</v>
      </c>
    </row>
    <row r="17" spans="1:3" s="90" customFormat="1" ht="20.100000000000001" customHeight="1">
      <c r="A17" s="39">
        <v>50206</v>
      </c>
      <c r="B17" s="39" t="s">
        <v>1571</v>
      </c>
      <c r="C17" s="38">
        <v>18</v>
      </c>
    </row>
    <row r="18" spans="1:3" s="90" customFormat="1" ht="20.100000000000001" customHeight="1">
      <c r="A18" s="39">
        <v>50207</v>
      </c>
      <c r="B18" s="39" t="s">
        <v>1572</v>
      </c>
      <c r="C18" s="38">
        <v>0</v>
      </c>
    </row>
    <row r="19" spans="1:3" s="90" customFormat="1" ht="20.100000000000001" customHeight="1">
      <c r="A19" s="39">
        <v>50208</v>
      </c>
      <c r="B19" s="39" t="s">
        <v>1573</v>
      </c>
      <c r="C19" s="38">
        <v>249</v>
      </c>
    </row>
    <row r="20" spans="1:3" s="90" customFormat="1" ht="20.100000000000001" customHeight="1">
      <c r="A20" s="39">
        <v>50209</v>
      </c>
      <c r="B20" s="39" t="s">
        <v>1574</v>
      </c>
      <c r="C20" s="38">
        <v>98</v>
      </c>
    </row>
    <row r="21" spans="1:3" s="90" customFormat="1" ht="20.100000000000001" customHeight="1">
      <c r="A21" s="39">
        <v>50299</v>
      </c>
      <c r="B21" s="39" t="s">
        <v>1575</v>
      </c>
      <c r="C21" s="38">
        <v>1452</v>
      </c>
    </row>
    <row r="22" spans="1:3" s="90" customFormat="1" ht="20.100000000000001" customHeight="1">
      <c r="A22" s="39">
        <v>503</v>
      </c>
      <c r="B22" s="56" t="s">
        <v>1146</v>
      </c>
      <c r="C22" s="38">
        <v>0</v>
      </c>
    </row>
    <row r="23" spans="1:3" s="90" customFormat="1" ht="20.100000000000001" customHeight="1">
      <c r="A23" s="39">
        <v>50301</v>
      </c>
      <c r="B23" s="39" t="s">
        <v>1576</v>
      </c>
      <c r="C23" s="38">
        <v>0</v>
      </c>
    </row>
    <row r="24" spans="1:3" s="90" customFormat="1" ht="20.100000000000001" customHeight="1">
      <c r="A24" s="39">
        <v>50302</v>
      </c>
      <c r="B24" s="39" t="s">
        <v>1577</v>
      </c>
      <c r="C24" s="38">
        <v>0</v>
      </c>
    </row>
    <row r="25" spans="1:3" s="90" customFormat="1" ht="20.100000000000001" customHeight="1">
      <c r="A25" s="39">
        <v>50303</v>
      </c>
      <c r="B25" s="39" t="s">
        <v>1578</v>
      </c>
      <c r="C25" s="38">
        <v>0</v>
      </c>
    </row>
    <row r="26" spans="1:3" s="90" customFormat="1" ht="20.100000000000001" customHeight="1">
      <c r="A26" s="39">
        <v>50305</v>
      </c>
      <c r="B26" s="39" t="s">
        <v>1579</v>
      </c>
      <c r="C26" s="38">
        <v>0</v>
      </c>
    </row>
    <row r="27" spans="1:3" s="90" customFormat="1" ht="20.100000000000001" customHeight="1">
      <c r="A27" s="39">
        <v>50306</v>
      </c>
      <c r="B27" s="39" t="s">
        <v>1580</v>
      </c>
      <c r="C27" s="38">
        <v>0</v>
      </c>
    </row>
    <row r="28" spans="1:3" s="90" customFormat="1" ht="20.100000000000001" customHeight="1">
      <c r="A28" s="39">
        <v>50307</v>
      </c>
      <c r="B28" s="39" t="s">
        <v>1581</v>
      </c>
      <c r="C28" s="38">
        <v>0</v>
      </c>
    </row>
    <row r="29" spans="1:3" s="90" customFormat="1" ht="20.100000000000001" customHeight="1">
      <c r="A29" s="39">
        <v>50399</v>
      </c>
      <c r="B29" s="39" t="s">
        <v>1582</v>
      </c>
      <c r="C29" s="38">
        <v>0</v>
      </c>
    </row>
    <row r="30" spans="1:3" s="90" customFormat="1" ht="20.100000000000001" customHeight="1">
      <c r="A30" s="39">
        <v>504</v>
      </c>
      <c r="B30" s="56" t="s">
        <v>1147</v>
      </c>
      <c r="C30" s="38">
        <v>0</v>
      </c>
    </row>
    <row r="31" spans="1:3" s="90" customFormat="1" ht="20.100000000000001" customHeight="1">
      <c r="A31" s="39">
        <v>50401</v>
      </c>
      <c r="B31" s="39" t="s">
        <v>1576</v>
      </c>
      <c r="C31" s="38">
        <v>0</v>
      </c>
    </row>
    <row r="32" spans="1:3" s="90" customFormat="1" ht="20.100000000000001" customHeight="1">
      <c r="A32" s="39">
        <v>50402</v>
      </c>
      <c r="B32" s="39" t="s">
        <v>1577</v>
      </c>
      <c r="C32" s="38">
        <v>0</v>
      </c>
    </row>
    <row r="33" spans="1:3" s="90" customFormat="1" ht="20.100000000000001" customHeight="1">
      <c r="A33" s="39">
        <v>50403</v>
      </c>
      <c r="B33" s="39" t="s">
        <v>1578</v>
      </c>
      <c r="C33" s="38">
        <v>0</v>
      </c>
    </row>
    <row r="34" spans="1:3" s="90" customFormat="1" ht="20.100000000000001" customHeight="1">
      <c r="A34" s="39">
        <v>50404</v>
      </c>
      <c r="B34" s="39" t="s">
        <v>1580</v>
      </c>
      <c r="C34" s="38">
        <v>0</v>
      </c>
    </row>
    <row r="35" spans="1:3" s="90" customFormat="1" ht="20.100000000000001" customHeight="1">
      <c r="A35" s="39">
        <v>50405</v>
      </c>
      <c r="B35" s="39" t="s">
        <v>1581</v>
      </c>
      <c r="C35" s="38">
        <v>0</v>
      </c>
    </row>
    <row r="36" spans="1:3" s="90" customFormat="1" ht="20.100000000000001" customHeight="1">
      <c r="A36" s="39">
        <v>50499</v>
      </c>
      <c r="B36" s="39" t="s">
        <v>1582</v>
      </c>
      <c r="C36" s="38">
        <v>0</v>
      </c>
    </row>
    <row r="37" spans="1:3" s="90" customFormat="1" ht="20.100000000000001" customHeight="1">
      <c r="A37" s="39">
        <v>505</v>
      </c>
      <c r="B37" s="56" t="s">
        <v>1148</v>
      </c>
      <c r="C37" s="38">
        <v>154149</v>
      </c>
    </row>
    <row r="38" spans="1:3" s="90" customFormat="1" ht="20.100000000000001" customHeight="1">
      <c r="A38" s="39">
        <v>50501</v>
      </c>
      <c r="B38" s="39" t="s">
        <v>1583</v>
      </c>
      <c r="C38" s="38">
        <v>149078</v>
      </c>
    </row>
    <row r="39" spans="1:3" s="90" customFormat="1" ht="20.100000000000001" customHeight="1">
      <c r="A39" s="39">
        <v>50502</v>
      </c>
      <c r="B39" s="39" t="s">
        <v>1584</v>
      </c>
      <c r="C39" s="38">
        <v>5071</v>
      </c>
    </row>
    <row r="40" spans="1:3" s="90" customFormat="1" ht="20.100000000000001" customHeight="1">
      <c r="A40" s="39">
        <v>50599</v>
      </c>
      <c r="B40" s="39" t="s">
        <v>1585</v>
      </c>
      <c r="C40" s="38">
        <v>0</v>
      </c>
    </row>
    <row r="41" spans="1:3" s="90" customFormat="1" ht="20.100000000000001" customHeight="1">
      <c r="A41" s="39">
        <v>506</v>
      </c>
      <c r="B41" s="56" t="s">
        <v>1149</v>
      </c>
      <c r="C41" s="38">
        <v>0</v>
      </c>
    </row>
    <row r="42" spans="1:3" s="90" customFormat="1" ht="20.100000000000001" customHeight="1">
      <c r="A42" s="39">
        <v>50601</v>
      </c>
      <c r="B42" s="39" t="s">
        <v>1586</v>
      </c>
      <c r="C42" s="38">
        <v>0</v>
      </c>
    </row>
    <row r="43" spans="1:3" s="90" customFormat="1" ht="20.100000000000001" customHeight="1">
      <c r="A43" s="39">
        <v>50602</v>
      </c>
      <c r="B43" s="39" t="s">
        <v>1587</v>
      </c>
      <c r="C43" s="38">
        <v>0</v>
      </c>
    </row>
    <row r="44" spans="1:3" s="90" customFormat="1" ht="20.100000000000001" customHeight="1">
      <c r="A44" s="39">
        <v>507</v>
      </c>
      <c r="B44" s="56" t="s">
        <v>1150</v>
      </c>
      <c r="C44" s="38">
        <v>0</v>
      </c>
    </row>
    <row r="45" spans="1:3" s="90" customFormat="1" ht="20.100000000000001" customHeight="1">
      <c r="A45" s="39">
        <v>50701</v>
      </c>
      <c r="B45" s="39" t="s">
        <v>1588</v>
      </c>
      <c r="C45" s="38">
        <v>0</v>
      </c>
    </row>
    <row r="46" spans="1:3" s="90" customFormat="1" ht="20.100000000000001" customHeight="1">
      <c r="A46" s="39">
        <v>50702</v>
      </c>
      <c r="B46" s="39" t="s">
        <v>1589</v>
      </c>
      <c r="C46" s="38">
        <v>0</v>
      </c>
    </row>
    <row r="47" spans="1:3" s="90" customFormat="1" ht="20.100000000000001" customHeight="1">
      <c r="A47" s="39">
        <v>50799</v>
      </c>
      <c r="B47" s="39" t="s">
        <v>1590</v>
      </c>
      <c r="C47" s="38">
        <v>0</v>
      </c>
    </row>
    <row r="48" spans="1:3" s="90" customFormat="1" ht="20.100000000000001" customHeight="1">
      <c r="A48" s="39">
        <v>508</v>
      </c>
      <c r="B48" s="56" t="s">
        <v>1151</v>
      </c>
      <c r="C48" s="38">
        <v>0</v>
      </c>
    </row>
    <row r="49" spans="1:3" s="90" customFormat="1" ht="20.100000000000001" customHeight="1">
      <c r="A49" s="39">
        <v>50801</v>
      </c>
      <c r="B49" s="39" t="s">
        <v>1591</v>
      </c>
      <c r="C49" s="38">
        <v>0</v>
      </c>
    </row>
    <row r="50" spans="1:3" s="90" customFormat="1" ht="20.100000000000001" customHeight="1">
      <c r="A50" s="39">
        <v>50802</v>
      </c>
      <c r="B50" s="39" t="s">
        <v>1592</v>
      </c>
      <c r="C50" s="38">
        <v>0</v>
      </c>
    </row>
    <row r="51" spans="1:3" s="90" customFormat="1" ht="20.100000000000001" customHeight="1">
      <c r="A51" s="39">
        <v>509</v>
      </c>
      <c r="B51" s="56" t="s">
        <v>1143</v>
      </c>
      <c r="C51" s="38">
        <v>27516</v>
      </c>
    </row>
    <row r="52" spans="1:3" s="90" customFormat="1" ht="20.100000000000001" customHeight="1">
      <c r="A52" s="39">
        <v>50901</v>
      </c>
      <c r="B52" s="39" t="s">
        <v>1593</v>
      </c>
      <c r="C52" s="38">
        <v>25861</v>
      </c>
    </row>
    <row r="53" spans="1:3" s="90" customFormat="1" ht="20.100000000000001" customHeight="1">
      <c r="A53" s="39">
        <v>50902</v>
      </c>
      <c r="B53" s="39" t="s">
        <v>1594</v>
      </c>
      <c r="C53" s="38">
        <v>0</v>
      </c>
    </row>
    <row r="54" spans="1:3" s="90" customFormat="1" ht="20.100000000000001" customHeight="1">
      <c r="A54" s="39">
        <v>50903</v>
      </c>
      <c r="B54" s="39" t="s">
        <v>1595</v>
      </c>
      <c r="C54" s="38">
        <v>0</v>
      </c>
    </row>
    <row r="55" spans="1:3" s="90" customFormat="1" ht="20.100000000000001" customHeight="1">
      <c r="A55" s="39">
        <v>50905</v>
      </c>
      <c r="B55" s="39" t="s">
        <v>1596</v>
      </c>
      <c r="C55" s="38">
        <v>880</v>
      </c>
    </row>
    <row r="56" spans="1:3" s="90" customFormat="1" ht="20.100000000000001" customHeight="1">
      <c r="A56" s="39">
        <v>50999</v>
      </c>
      <c r="B56" s="39" t="s">
        <v>1597</v>
      </c>
      <c r="C56" s="38">
        <v>775</v>
      </c>
    </row>
    <row r="57" spans="1:3" s="90" customFormat="1" ht="20.100000000000001" customHeight="1">
      <c r="A57" s="39">
        <v>510</v>
      </c>
      <c r="B57" s="56" t="s">
        <v>1152</v>
      </c>
      <c r="C57" s="38">
        <v>0</v>
      </c>
    </row>
    <row r="58" spans="1:3" s="90" customFormat="1" ht="20.100000000000001" customHeight="1">
      <c r="A58" s="39">
        <v>51002</v>
      </c>
      <c r="B58" s="39" t="s">
        <v>1598</v>
      </c>
      <c r="C58" s="38">
        <v>0</v>
      </c>
    </row>
    <row r="59" spans="1:3" s="90" customFormat="1" ht="20.100000000000001" customHeight="1">
      <c r="A59" s="39">
        <v>51003</v>
      </c>
      <c r="B59" s="39" t="s">
        <v>424</v>
      </c>
      <c r="C59" s="128">
        <v>0</v>
      </c>
    </row>
    <row r="60" spans="1:3" s="90" customFormat="1" ht="20.100000000000001" customHeight="1">
      <c r="A60" s="39">
        <v>51004</v>
      </c>
      <c r="B60" s="127" t="s">
        <v>1747</v>
      </c>
      <c r="C60" s="38">
        <v>0</v>
      </c>
    </row>
    <row r="61" spans="1:3" s="90" customFormat="1" ht="20.100000000000001" customHeight="1">
      <c r="A61" s="39">
        <v>511</v>
      </c>
      <c r="B61" s="56" t="s">
        <v>1153</v>
      </c>
      <c r="C61" s="91">
        <v>0</v>
      </c>
    </row>
    <row r="62" spans="1:3" s="90" customFormat="1" ht="20.100000000000001" customHeight="1">
      <c r="A62" s="39">
        <v>51101</v>
      </c>
      <c r="B62" s="39" t="s">
        <v>1599</v>
      </c>
      <c r="C62" s="38">
        <v>0</v>
      </c>
    </row>
    <row r="63" spans="1:3" s="90" customFormat="1" ht="20.100000000000001" customHeight="1">
      <c r="A63" s="39">
        <v>51102</v>
      </c>
      <c r="B63" s="39" t="s">
        <v>1600</v>
      </c>
      <c r="C63" s="38">
        <v>0</v>
      </c>
    </row>
    <row r="64" spans="1:3" s="90" customFormat="1" ht="20.100000000000001" customHeight="1">
      <c r="A64" s="39">
        <v>51103</v>
      </c>
      <c r="B64" s="39" t="s">
        <v>1601</v>
      </c>
      <c r="C64" s="38">
        <v>0</v>
      </c>
    </row>
    <row r="65" spans="1:3" s="90" customFormat="1" ht="20.100000000000001" customHeight="1">
      <c r="A65" s="39">
        <v>51104</v>
      </c>
      <c r="B65" s="39" t="s">
        <v>1602</v>
      </c>
      <c r="C65" s="38">
        <v>0</v>
      </c>
    </row>
    <row r="66" spans="1:3" s="90" customFormat="1" ht="20.100000000000001" customHeight="1">
      <c r="A66" s="39">
        <v>599</v>
      </c>
      <c r="B66" s="56" t="s">
        <v>32</v>
      </c>
      <c r="C66" s="38">
        <v>0</v>
      </c>
    </row>
    <row r="67" spans="1:3" s="90" customFormat="1" ht="20.100000000000001" customHeight="1">
      <c r="A67" s="39">
        <v>59906</v>
      </c>
      <c r="B67" s="39" t="s">
        <v>1603</v>
      </c>
      <c r="C67" s="38">
        <v>0</v>
      </c>
    </row>
    <row r="68" spans="1:3" s="90" customFormat="1" ht="20.100000000000001" customHeight="1">
      <c r="A68" s="39">
        <v>59907</v>
      </c>
      <c r="B68" s="39" t="s">
        <v>1604</v>
      </c>
      <c r="C68" s="38">
        <v>0</v>
      </c>
    </row>
    <row r="69" spans="1:3" s="90" customFormat="1" ht="20.100000000000001" customHeight="1">
      <c r="A69" s="39">
        <v>59908</v>
      </c>
      <c r="B69" s="39" t="s">
        <v>1605</v>
      </c>
      <c r="C69" s="38">
        <v>0</v>
      </c>
    </row>
    <row r="70" spans="1:3" ht="20.100000000000001" customHeight="1">
      <c r="A70" s="39">
        <v>59999</v>
      </c>
      <c r="B70" s="39" t="s">
        <v>868</v>
      </c>
      <c r="C70" s="38">
        <v>0</v>
      </c>
    </row>
  </sheetData>
  <autoFilter ref="A4:C69"/>
  <mergeCells count="1">
    <mergeCell ref="A2:C2"/>
  </mergeCells>
  <phoneticPr fontId="3" type="noConversion"/>
  <printOptions horizontalCentered="1"/>
  <pageMargins left="0.15748031496062992" right="0.15748031496062992" top="0.59055118110236227" bottom="0.39370078740157483" header="0.31496062992125984" footer="0"/>
  <pageSetup paperSize="9" orientation="portrait"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E26"/>
  <sheetViews>
    <sheetView workbookViewId="0">
      <selection sqref="A1:XFD1"/>
    </sheetView>
  </sheetViews>
  <sheetFormatPr defaultRowHeight="13.5"/>
  <cols>
    <col min="1" max="1" width="40.625" customWidth="1"/>
    <col min="2" max="4" width="15.625" customWidth="1"/>
  </cols>
  <sheetData>
    <row r="1" spans="1:5" ht="21">
      <c r="A1" s="1" t="s">
        <v>1090</v>
      </c>
    </row>
    <row r="2" spans="1:5" ht="35.1" customHeight="1">
      <c r="A2" s="162" t="s">
        <v>1690</v>
      </c>
      <c r="B2" s="162"/>
      <c r="C2" s="162"/>
      <c r="D2" s="162"/>
    </row>
    <row r="3" spans="1:5" ht="24.95" customHeight="1">
      <c r="D3" s="2" t="s">
        <v>16</v>
      </c>
    </row>
    <row r="4" spans="1:5" ht="27.95" customHeight="1">
      <c r="A4" s="95" t="s">
        <v>0</v>
      </c>
      <c r="B4" s="95" t="s">
        <v>1</v>
      </c>
      <c r="C4" s="95" t="s">
        <v>2</v>
      </c>
      <c r="D4" s="96" t="s">
        <v>3</v>
      </c>
    </row>
    <row r="5" spans="1:5" ht="27.95" customHeight="1">
      <c r="A5" s="97" t="s">
        <v>1671</v>
      </c>
      <c r="B5" s="129">
        <v>317731</v>
      </c>
      <c r="C5" s="129">
        <v>260048</v>
      </c>
      <c r="D5" s="129">
        <v>261606</v>
      </c>
    </row>
    <row r="6" spans="1:5" ht="27.95" customHeight="1">
      <c r="A6" s="97" t="s">
        <v>1071</v>
      </c>
      <c r="B6" s="129">
        <v>533</v>
      </c>
      <c r="C6" s="129">
        <v>592</v>
      </c>
      <c r="D6" s="129">
        <v>441</v>
      </c>
      <c r="E6" s="28"/>
    </row>
    <row r="7" spans="1:5" ht="27.95" customHeight="1">
      <c r="A7" s="97" t="s">
        <v>1072</v>
      </c>
      <c r="B7" s="129">
        <v>13893</v>
      </c>
      <c r="C7" s="129">
        <v>20767</v>
      </c>
      <c r="D7" s="129">
        <v>19372</v>
      </c>
      <c r="E7" s="28"/>
    </row>
    <row r="8" spans="1:5" ht="27.95" customHeight="1">
      <c r="A8" s="97" t="s">
        <v>1073</v>
      </c>
      <c r="B8" s="129">
        <v>181894</v>
      </c>
      <c r="C8" s="129">
        <v>208253</v>
      </c>
      <c r="D8" s="129">
        <v>197687</v>
      </c>
      <c r="E8" s="28"/>
    </row>
    <row r="9" spans="1:5" ht="27.95" customHeight="1">
      <c r="A9" s="97" t="s">
        <v>1074</v>
      </c>
      <c r="B9" s="129">
        <v>9519</v>
      </c>
      <c r="C9" s="129">
        <v>12213</v>
      </c>
      <c r="D9" s="129">
        <v>12445</v>
      </c>
      <c r="E9" s="28"/>
    </row>
    <row r="10" spans="1:5" ht="27.95" customHeight="1">
      <c r="A10" s="97" t="s">
        <v>1075</v>
      </c>
      <c r="B10" s="129">
        <v>4259</v>
      </c>
      <c r="C10" s="129">
        <v>2970</v>
      </c>
      <c r="D10" s="129">
        <v>1948</v>
      </c>
      <c r="E10" s="28"/>
    </row>
    <row r="11" spans="1:5" ht="27.95" customHeight="1">
      <c r="A11" s="97" t="s">
        <v>1076</v>
      </c>
      <c r="B11" s="129">
        <v>81238</v>
      </c>
      <c r="C11" s="129">
        <v>92894</v>
      </c>
      <c r="D11" s="129">
        <v>85511</v>
      </c>
      <c r="E11" s="28"/>
    </row>
    <row r="12" spans="1:5" ht="27.95" customHeight="1">
      <c r="A12" s="97" t="s">
        <v>1077</v>
      </c>
      <c r="B12" s="129">
        <v>37984</v>
      </c>
      <c r="C12" s="129">
        <v>51126</v>
      </c>
      <c r="D12" s="129">
        <v>47280</v>
      </c>
      <c r="E12" s="28"/>
    </row>
    <row r="13" spans="1:5" ht="27.95" customHeight="1">
      <c r="A13" s="97" t="s">
        <v>1078</v>
      </c>
      <c r="B13" s="129">
        <v>56530</v>
      </c>
      <c r="C13" s="129">
        <v>16892</v>
      </c>
      <c r="D13" s="129">
        <v>13364</v>
      </c>
      <c r="E13" s="28"/>
    </row>
    <row r="14" spans="1:5" ht="27.95" customHeight="1">
      <c r="A14" s="97" t="s">
        <v>1079</v>
      </c>
      <c r="B14" s="129">
        <v>222626</v>
      </c>
      <c r="C14" s="129">
        <v>186074</v>
      </c>
      <c r="D14" s="129">
        <v>199404</v>
      </c>
      <c r="E14" s="28"/>
    </row>
    <row r="15" spans="1:5" ht="27.95" customHeight="1">
      <c r="A15" s="97" t="s">
        <v>1080</v>
      </c>
      <c r="B15" s="129">
        <v>30080</v>
      </c>
      <c r="C15" s="129">
        <v>23105</v>
      </c>
      <c r="D15" s="129">
        <v>32069</v>
      </c>
      <c r="E15" s="28"/>
    </row>
    <row r="16" spans="1:5" ht="27.95" customHeight="1">
      <c r="A16" s="97" t="s">
        <v>1081</v>
      </c>
      <c r="B16" s="129">
        <v>7973</v>
      </c>
      <c r="C16" s="129">
        <v>7180</v>
      </c>
      <c r="D16" s="129">
        <v>6912</v>
      </c>
      <c r="E16" s="28"/>
    </row>
    <row r="17" spans="1:5" ht="27.95" customHeight="1">
      <c r="A17" s="97" t="s">
        <v>1124</v>
      </c>
      <c r="B17" s="129">
        <v>8626</v>
      </c>
      <c r="C17" s="129">
        <v>11425</v>
      </c>
      <c r="D17" s="129">
        <v>10517</v>
      </c>
      <c r="E17" s="28"/>
    </row>
    <row r="18" spans="1:5" ht="27.95" customHeight="1">
      <c r="A18" s="97" t="s">
        <v>1082</v>
      </c>
      <c r="B18" s="129">
        <v>19275</v>
      </c>
      <c r="C18" s="129">
        <v>5761</v>
      </c>
      <c r="D18" s="129">
        <v>5608</v>
      </c>
      <c r="E18" s="28"/>
    </row>
    <row r="19" spans="1:5" ht="27.95" customHeight="1">
      <c r="A19" s="97" t="s">
        <v>1083</v>
      </c>
      <c r="B19" s="129">
        <v>1627</v>
      </c>
      <c r="C19" s="129">
        <v>31</v>
      </c>
      <c r="D19" s="129">
        <v>31</v>
      </c>
      <c r="E19" s="28"/>
    </row>
    <row r="20" spans="1:5" ht="27.95" customHeight="1">
      <c r="A20" s="97" t="s">
        <v>1084</v>
      </c>
      <c r="B20" s="129">
        <v>1000</v>
      </c>
      <c r="C20" s="129">
        <v>2840</v>
      </c>
      <c r="D20" s="129">
        <v>2800</v>
      </c>
      <c r="E20" s="28"/>
    </row>
    <row r="21" spans="1:5" ht="27.95" customHeight="1">
      <c r="A21" s="97" t="s">
        <v>1085</v>
      </c>
      <c r="B21" s="129">
        <v>35298</v>
      </c>
      <c r="C21" s="129">
        <v>13134</v>
      </c>
      <c r="D21" s="129">
        <v>12939</v>
      </c>
      <c r="E21" s="28"/>
    </row>
    <row r="22" spans="1:5" ht="27.95" customHeight="1">
      <c r="A22" s="97" t="s">
        <v>1086</v>
      </c>
      <c r="B22" s="129">
        <v>1525</v>
      </c>
      <c r="C22" s="129">
        <v>704</v>
      </c>
      <c r="D22" s="129">
        <v>704</v>
      </c>
      <c r="E22" s="28"/>
    </row>
    <row r="23" spans="1:5" ht="27.95" customHeight="1">
      <c r="A23" s="97" t="s">
        <v>1672</v>
      </c>
      <c r="B23" s="129">
        <v>4504</v>
      </c>
      <c r="C23" s="129">
        <v>5807</v>
      </c>
      <c r="D23" s="129">
        <v>5633</v>
      </c>
      <c r="E23" s="28"/>
    </row>
    <row r="24" spans="1:5" ht="27.95" customHeight="1">
      <c r="A24" s="97" t="s">
        <v>214</v>
      </c>
      <c r="B24" s="129">
        <v>15701</v>
      </c>
      <c r="C24" s="129">
        <v>15533</v>
      </c>
      <c r="D24" s="129">
        <v>14753</v>
      </c>
      <c r="E24" s="28"/>
    </row>
    <row r="25" spans="1:5" ht="27.95" customHeight="1">
      <c r="A25" s="97" t="s">
        <v>1088</v>
      </c>
      <c r="B25" s="129">
        <v>11996</v>
      </c>
      <c r="C25" s="129">
        <v>11719</v>
      </c>
      <c r="D25" s="129">
        <v>11719</v>
      </c>
      <c r="E25" s="28"/>
    </row>
    <row r="26" spans="1:5" ht="27.95" customHeight="1">
      <c r="A26" s="94" t="s">
        <v>1070</v>
      </c>
      <c r="B26" s="98">
        <f>SUM(B5:B25)</f>
        <v>1063812</v>
      </c>
      <c r="C26" s="98">
        <f t="shared" ref="C26:D26" si="0">SUM(C5:C25)</f>
        <v>949068</v>
      </c>
      <c r="D26" s="98">
        <f t="shared" si="0"/>
        <v>942743</v>
      </c>
    </row>
  </sheetData>
  <mergeCells count="1">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dimension ref="A1:IA9"/>
  <sheetViews>
    <sheetView workbookViewId="0">
      <selection activeCell="G22" sqref="G22"/>
    </sheetView>
  </sheetViews>
  <sheetFormatPr defaultColWidth="9" defaultRowHeight="15"/>
  <cols>
    <col min="1" max="1" width="18.125" style="42" customWidth="1"/>
    <col min="2" max="3" width="32.125" style="41" customWidth="1"/>
    <col min="4" max="235" width="9" style="41"/>
    <col min="236" max="16384" width="9" style="42"/>
  </cols>
  <sheetData>
    <row r="1" spans="1:235" s="46" customFormat="1" ht="23.1" customHeight="1">
      <c r="A1" s="44" t="s">
        <v>1137</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row>
    <row r="2" spans="1:235" ht="35.1" customHeight="1">
      <c r="A2" s="170" t="s">
        <v>1748</v>
      </c>
      <c r="B2" s="170"/>
      <c r="C2" s="170"/>
    </row>
    <row r="3" spans="1:235" ht="24.95" customHeight="1">
      <c r="B3" s="42"/>
      <c r="C3" s="52" t="s">
        <v>1136</v>
      </c>
    </row>
    <row r="4" spans="1:235" ht="30" customHeight="1">
      <c r="A4" s="49" t="s">
        <v>1139</v>
      </c>
      <c r="B4" s="50" t="s">
        <v>1141</v>
      </c>
      <c r="C4" s="50" t="s">
        <v>1142</v>
      </c>
    </row>
    <row r="5" spans="1:235" ht="30" customHeight="1">
      <c r="A5" s="47" t="s">
        <v>1140</v>
      </c>
      <c r="B5" s="54">
        <v>34.71</v>
      </c>
      <c r="C5" s="48">
        <v>34.619999999999997</v>
      </c>
    </row>
    <row r="6" spans="1:235">
      <c r="B6" s="43"/>
      <c r="C6" s="43"/>
    </row>
    <row r="7" spans="1:235">
      <c r="B7" s="43"/>
      <c r="C7" s="43"/>
    </row>
    <row r="8" spans="1:235">
      <c r="B8" s="43"/>
      <c r="C8" s="43"/>
    </row>
    <row r="9" spans="1:235">
      <c r="B9" s="43"/>
      <c r="C9" s="43"/>
    </row>
  </sheetData>
  <mergeCells count="1">
    <mergeCell ref="A2:C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dimension ref="A1:IW9"/>
  <sheetViews>
    <sheetView workbookViewId="0">
      <selection activeCell="E22" sqref="E22"/>
    </sheetView>
  </sheetViews>
  <sheetFormatPr defaultColWidth="9" defaultRowHeight="15"/>
  <cols>
    <col min="1" max="1" width="18.125" style="42" customWidth="1"/>
    <col min="2" max="3" width="32.125" style="41" customWidth="1"/>
    <col min="4" max="4" width="27.875" style="41" customWidth="1"/>
    <col min="5" max="6" width="9" style="41"/>
    <col min="7" max="7" width="18.5" style="41" customWidth="1"/>
    <col min="8" max="8" width="27.75" style="41" customWidth="1"/>
    <col min="9" max="257" width="9" style="41"/>
    <col min="258" max="16384" width="9" style="42"/>
  </cols>
  <sheetData>
    <row r="1" spans="1:257" s="46" customFormat="1" ht="23.1" customHeight="1">
      <c r="A1" s="44" t="s">
        <v>1138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row>
    <row r="2" spans="1:257" ht="35.1" customHeight="1">
      <c r="A2" s="170" t="s">
        <v>1749</v>
      </c>
      <c r="B2" s="170"/>
      <c r="C2" s="170"/>
    </row>
    <row r="3" spans="1:257" s="51" customFormat="1" ht="24.95" customHeight="1">
      <c r="C3" s="52" t="s">
        <v>1136</v>
      </c>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c r="IW3" s="53"/>
    </row>
    <row r="4" spans="1:257" ht="30" customHeight="1">
      <c r="A4" s="49" t="s">
        <v>1139</v>
      </c>
      <c r="B4" s="50" t="s">
        <v>1141</v>
      </c>
      <c r="C4" s="50" t="s">
        <v>1142</v>
      </c>
    </row>
    <row r="5" spans="1:257" ht="30" customHeight="1">
      <c r="A5" s="47" t="s">
        <v>1140</v>
      </c>
      <c r="B5" s="48">
        <v>21.66</v>
      </c>
      <c r="C5" s="48">
        <v>21.66</v>
      </c>
    </row>
    <row r="6" spans="1:257">
      <c r="B6" s="43"/>
      <c r="C6" s="43"/>
    </row>
    <row r="7" spans="1:257">
      <c r="B7" s="43"/>
      <c r="C7" s="43"/>
    </row>
    <row r="8" spans="1:257">
      <c r="B8" s="43"/>
      <c r="C8" s="43"/>
    </row>
    <row r="9" spans="1:257">
      <c r="B9" s="43"/>
      <c r="C9" s="43"/>
    </row>
  </sheetData>
  <mergeCells count="1">
    <mergeCell ref="A2:C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dimension ref="A1:IW27"/>
  <sheetViews>
    <sheetView topLeftCell="A19" workbookViewId="0">
      <selection activeCell="A24" sqref="A24"/>
    </sheetView>
  </sheetViews>
  <sheetFormatPr defaultColWidth="9" defaultRowHeight="15"/>
  <cols>
    <col min="1" max="1" width="27.125" style="42" customWidth="1"/>
    <col min="2" max="2" width="13.625" style="157" customWidth="1"/>
    <col min="3" max="3" width="8.625" style="157" customWidth="1"/>
    <col min="4" max="4" width="13.125" style="157" customWidth="1"/>
    <col min="5" max="5" width="16.625" style="84" customWidth="1"/>
    <col min="6" max="6" width="8.625" style="84" customWidth="1"/>
    <col min="7" max="7" width="5.625" style="41" customWidth="1"/>
    <col min="8" max="8" width="9.125" style="84" customWidth="1"/>
    <col min="9" max="257" width="9" style="41"/>
    <col min="258" max="16384" width="9" style="42"/>
  </cols>
  <sheetData>
    <row r="1" spans="1:257" s="46" customFormat="1" ht="23.1" customHeight="1">
      <c r="A1" s="44" t="s">
        <v>1459</v>
      </c>
      <c r="B1" s="155"/>
      <c r="C1" s="155"/>
      <c r="D1" s="155"/>
      <c r="E1" s="82"/>
      <c r="F1" s="82"/>
      <c r="G1" s="45"/>
      <c r="H1" s="82"/>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row>
    <row r="2" spans="1:257" ht="35.1" customHeight="1">
      <c r="A2" s="170" t="s">
        <v>1751</v>
      </c>
      <c r="B2" s="170"/>
      <c r="C2" s="170"/>
      <c r="D2" s="170"/>
      <c r="E2" s="170"/>
      <c r="F2" s="170"/>
      <c r="G2" s="170"/>
      <c r="H2" s="170"/>
    </row>
    <row r="3" spans="1:257" s="51" customFormat="1" ht="24.95" customHeight="1">
      <c r="B3" s="156"/>
      <c r="C3" s="156"/>
      <c r="D3" s="156"/>
      <c r="E3" s="83"/>
      <c r="F3" s="83"/>
      <c r="G3" s="53"/>
      <c r="H3" s="52" t="s">
        <v>1136</v>
      </c>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c r="IT3" s="53"/>
      <c r="IU3" s="53"/>
      <c r="IV3" s="53"/>
      <c r="IW3" s="53"/>
    </row>
    <row r="4" spans="1:257" ht="30" customHeight="1">
      <c r="A4" s="80" t="s">
        <v>1472</v>
      </c>
      <c r="B4" s="80" t="s">
        <v>1829</v>
      </c>
      <c r="C4" s="80" t="s">
        <v>1830</v>
      </c>
      <c r="D4" s="80" t="s">
        <v>1831</v>
      </c>
      <c r="E4" s="80" t="s">
        <v>1473</v>
      </c>
      <c r="F4" s="80" t="s">
        <v>1474</v>
      </c>
      <c r="G4" s="81" t="s">
        <v>1832</v>
      </c>
      <c r="H4" s="80" t="s">
        <v>1475</v>
      </c>
    </row>
    <row r="5" spans="1:257" ht="27" customHeight="1">
      <c r="A5" s="174" t="s">
        <v>1683</v>
      </c>
      <c r="B5" s="158" t="s">
        <v>1848</v>
      </c>
      <c r="C5" s="158" t="s">
        <v>1845</v>
      </c>
      <c r="D5" s="158" t="s">
        <v>1782</v>
      </c>
      <c r="E5" s="158" t="s">
        <v>1782</v>
      </c>
      <c r="F5" s="131" t="s">
        <v>1499</v>
      </c>
      <c r="G5" s="171">
        <v>0.78</v>
      </c>
      <c r="H5" s="172" t="s">
        <v>1775</v>
      </c>
    </row>
    <row r="6" spans="1:257" ht="27" customHeight="1">
      <c r="A6" s="174" t="s">
        <v>1760</v>
      </c>
      <c r="B6" s="158" t="s">
        <v>1847</v>
      </c>
      <c r="C6" s="158" t="s">
        <v>1845</v>
      </c>
      <c r="D6" s="158" t="s">
        <v>1782</v>
      </c>
      <c r="E6" s="158" t="s">
        <v>1782</v>
      </c>
      <c r="F6" s="131" t="s">
        <v>1499</v>
      </c>
      <c r="G6" s="171"/>
      <c r="H6" s="172"/>
    </row>
    <row r="7" spans="1:257" ht="27" customHeight="1">
      <c r="A7" s="174" t="s">
        <v>1759</v>
      </c>
      <c r="B7" s="158" t="s">
        <v>1844</v>
      </c>
      <c r="C7" s="158" t="s">
        <v>1845</v>
      </c>
      <c r="D7" s="158" t="s">
        <v>1782</v>
      </c>
      <c r="E7" s="158" t="s">
        <v>1782</v>
      </c>
      <c r="F7" s="131" t="s">
        <v>1499</v>
      </c>
      <c r="G7" s="171"/>
      <c r="H7" s="172"/>
    </row>
    <row r="8" spans="1:257" ht="27" customHeight="1">
      <c r="A8" s="174" t="s">
        <v>1761</v>
      </c>
      <c r="B8" s="158" t="s">
        <v>1846</v>
      </c>
      <c r="C8" s="158" t="s">
        <v>1845</v>
      </c>
      <c r="D8" s="158" t="s">
        <v>1782</v>
      </c>
      <c r="E8" s="158" t="s">
        <v>1782</v>
      </c>
      <c r="F8" s="131" t="s">
        <v>1499</v>
      </c>
      <c r="G8" s="171"/>
      <c r="H8" s="172"/>
    </row>
    <row r="9" spans="1:257" ht="27" customHeight="1">
      <c r="A9" s="174" t="s">
        <v>1763</v>
      </c>
      <c r="B9" s="158" t="s">
        <v>1837</v>
      </c>
      <c r="C9" s="158" t="s">
        <v>1836</v>
      </c>
      <c r="D9" s="158" t="s">
        <v>1835</v>
      </c>
      <c r="E9" s="158" t="s">
        <v>1835</v>
      </c>
      <c r="F9" s="131" t="s">
        <v>1499</v>
      </c>
      <c r="G9" s="171"/>
      <c r="H9" s="172"/>
    </row>
    <row r="10" spans="1:257" ht="27" customHeight="1">
      <c r="A10" s="174" t="s">
        <v>1762</v>
      </c>
      <c r="B10" s="158" t="s">
        <v>1849</v>
      </c>
      <c r="C10" s="158" t="s">
        <v>1850</v>
      </c>
      <c r="D10" s="158" t="s">
        <v>1782</v>
      </c>
      <c r="E10" s="158" t="s">
        <v>1782</v>
      </c>
      <c r="F10" s="131" t="s">
        <v>1499</v>
      </c>
      <c r="G10" s="171"/>
      <c r="H10" s="172"/>
    </row>
    <row r="11" spans="1:257" ht="27" customHeight="1">
      <c r="A11" s="174" t="s">
        <v>1764</v>
      </c>
      <c r="B11" s="158" t="s">
        <v>1838</v>
      </c>
      <c r="C11" s="158" t="s">
        <v>1836</v>
      </c>
      <c r="D11" s="158" t="s">
        <v>1835</v>
      </c>
      <c r="E11" s="158" t="s">
        <v>1835</v>
      </c>
      <c r="F11" s="131" t="s">
        <v>1499</v>
      </c>
      <c r="G11" s="171"/>
      <c r="H11" s="172"/>
    </row>
    <row r="12" spans="1:257" ht="27" customHeight="1">
      <c r="A12" s="174" t="s">
        <v>1765</v>
      </c>
      <c r="B12" s="158" t="s">
        <v>1839</v>
      </c>
      <c r="C12" s="158" t="s">
        <v>1836</v>
      </c>
      <c r="D12" s="158" t="s">
        <v>1835</v>
      </c>
      <c r="E12" s="158" t="s">
        <v>1835</v>
      </c>
      <c r="F12" s="131" t="s">
        <v>1499</v>
      </c>
      <c r="G12" s="171"/>
      <c r="H12" s="172"/>
    </row>
    <row r="13" spans="1:257" ht="27" customHeight="1">
      <c r="A13" s="174" t="s">
        <v>1766</v>
      </c>
      <c r="B13" s="158" t="s">
        <v>1840</v>
      </c>
      <c r="C13" s="158" t="s">
        <v>1836</v>
      </c>
      <c r="D13" s="158" t="s">
        <v>1835</v>
      </c>
      <c r="E13" s="158" t="s">
        <v>1835</v>
      </c>
      <c r="F13" s="131" t="s">
        <v>1499</v>
      </c>
      <c r="G13" s="171"/>
      <c r="H13" s="172"/>
    </row>
    <row r="14" spans="1:257" ht="27" customHeight="1">
      <c r="A14" s="174" t="s">
        <v>1767</v>
      </c>
      <c r="B14" s="158" t="s">
        <v>1841</v>
      </c>
      <c r="C14" s="158" t="s">
        <v>1836</v>
      </c>
      <c r="D14" s="158" t="s">
        <v>1835</v>
      </c>
      <c r="E14" s="158" t="s">
        <v>1835</v>
      </c>
      <c r="F14" s="131" t="s">
        <v>1499</v>
      </c>
      <c r="G14" s="171"/>
      <c r="H14" s="172"/>
    </row>
    <row r="15" spans="1:257" ht="27" customHeight="1">
      <c r="A15" s="174" t="s">
        <v>1759</v>
      </c>
      <c r="B15" s="158" t="s">
        <v>1844</v>
      </c>
      <c r="C15" s="158" t="s">
        <v>1845</v>
      </c>
      <c r="D15" s="158" t="s">
        <v>1782</v>
      </c>
      <c r="E15" s="158" t="s">
        <v>1782</v>
      </c>
      <c r="F15" s="131" t="s">
        <v>1499</v>
      </c>
      <c r="G15" s="175">
        <v>0.56000000000000005</v>
      </c>
      <c r="H15" s="176" t="s">
        <v>1776</v>
      </c>
    </row>
    <row r="16" spans="1:257" ht="27" customHeight="1">
      <c r="A16" s="174" t="s">
        <v>1774</v>
      </c>
      <c r="B16" s="158" t="s">
        <v>1853</v>
      </c>
      <c r="C16" s="158" t="s">
        <v>1854</v>
      </c>
      <c r="D16" s="158" t="s">
        <v>1782</v>
      </c>
      <c r="E16" s="158" t="s">
        <v>1782</v>
      </c>
      <c r="F16" s="131" t="s">
        <v>1499</v>
      </c>
      <c r="G16" s="175"/>
      <c r="H16" s="176"/>
    </row>
    <row r="17" spans="1:14" ht="27" customHeight="1">
      <c r="A17" s="174" t="s">
        <v>1770</v>
      </c>
      <c r="B17" s="158" t="s">
        <v>1864</v>
      </c>
      <c r="C17" s="158" t="s">
        <v>1845</v>
      </c>
      <c r="D17" s="158" t="s">
        <v>1782</v>
      </c>
      <c r="E17" s="158" t="s">
        <v>1782</v>
      </c>
      <c r="F17" s="131" t="s">
        <v>1499</v>
      </c>
      <c r="G17" s="175"/>
      <c r="H17" s="176"/>
    </row>
    <row r="18" spans="1:14" ht="27" customHeight="1">
      <c r="A18" s="174" t="s">
        <v>1772</v>
      </c>
      <c r="B18" s="158" t="s">
        <v>1851</v>
      </c>
      <c r="C18" s="158" t="s">
        <v>1850</v>
      </c>
      <c r="D18" s="158" t="s">
        <v>1782</v>
      </c>
      <c r="E18" s="158" t="s">
        <v>1782</v>
      </c>
      <c r="F18" s="131" t="s">
        <v>1499</v>
      </c>
      <c r="G18" s="175"/>
      <c r="H18" s="176"/>
    </row>
    <row r="19" spans="1:14" ht="27" customHeight="1">
      <c r="A19" s="174" t="s">
        <v>1773</v>
      </c>
      <c r="B19" s="158" t="s">
        <v>1852</v>
      </c>
      <c r="C19" s="158" t="s">
        <v>1850</v>
      </c>
      <c r="D19" s="158" t="s">
        <v>1782</v>
      </c>
      <c r="E19" s="158" t="s">
        <v>1782</v>
      </c>
      <c r="F19" s="131" t="s">
        <v>1499</v>
      </c>
      <c r="G19" s="175"/>
      <c r="H19" s="176"/>
    </row>
    <row r="20" spans="1:14" ht="27" customHeight="1">
      <c r="A20" s="174" t="s">
        <v>1761</v>
      </c>
      <c r="B20" s="158" t="s">
        <v>1846</v>
      </c>
      <c r="C20" s="158" t="s">
        <v>1845</v>
      </c>
      <c r="D20" s="158" t="s">
        <v>1782</v>
      </c>
      <c r="E20" s="158" t="s">
        <v>1782</v>
      </c>
      <c r="F20" s="131" t="s">
        <v>1499</v>
      </c>
      <c r="G20" s="175"/>
      <c r="H20" s="176"/>
    </row>
    <row r="21" spans="1:14" ht="27" customHeight="1">
      <c r="A21" s="174" t="s">
        <v>1768</v>
      </c>
      <c r="B21" s="158" t="s">
        <v>1842</v>
      </c>
      <c r="C21" s="158" t="s">
        <v>1836</v>
      </c>
      <c r="D21" s="158" t="s">
        <v>1835</v>
      </c>
      <c r="E21" s="158" t="s">
        <v>1835</v>
      </c>
      <c r="F21" s="131" t="s">
        <v>1499</v>
      </c>
      <c r="G21" s="175"/>
      <c r="H21" s="176"/>
    </row>
    <row r="22" spans="1:14" ht="27" customHeight="1">
      <c r="A22" s="174" t="s">
        <v>1763</v>
      </c>
      <c r="B22" s="158" t="s">
        <v>1837</v>
      </c>
      <c r="C22" s="158" t="s">
        <v>1836</v>
      </c>
      <c r="D22" s="158" t="s">
        <v>1835</v>
      </c>
      <c r="E22" s="158" t="s">
        <v>1835</v>
      </c>
      <c r="F22" s="131" t="s">
        <v>1499</v>
      </c>
      <c r="G22" s="175"/>
      <c r="H22" s="176"/>
    </row>
    <row r="23" spans="1:14" ht="27" customHeight="1">
      <c r="A23" s="174" t="s">
        <v>1771</v>
      </c>
      <c r="B23" s="158" t="s">
        <v>1833</v>
      </c>
      <c r="C23" s="158" t="s">
        <v>1834</v>
      </c>
      <c r="D23" s="158" t="s">
        <v>1783</v>
      </c>
      <c r="E23" s="158" t="s">
        <v>1783</v>
      </c>
      <c r="F23" s="131" t="s">
        <v>1499</v>
      </c>
      <c r="G23" s="175"/>
      <c r="H23" s="176"/>
    </row>
    <row r="24" spans="1:14" ht="27" customHeight="1">
      <c r="A24" s="174" t="s">
        <v>1769</v>
      </c>
      <c r="B24" s="158" t="s">
        <v>1843</v>
      </c>
      <c r="C24" s="158" t="s">
        <v>1836</v>
      </c>
      <c r="D24" s="158" t="s">
        <v>1835</v>
      </c>
      <c r="E24" s="158" t="s">
        <v>1835</v>
      </c>
      <c r="F24" s="131" t="s">
        <v>1499</v>
      </c>
      <c r="G24" s="175"/>
      <c r="H24" s="176"/>
    </row>
    <row r="25" spans="1:14" ht="27" customHeight="1">
      <c r="A25" s="177" t="s">
        <v>1855</v>
      </c>
      <c r="B25" s="131" t="s">
        <v>1856</v>
      </c>
      <c r="C25" s="131" t="s">
        <v>1857</v>
      </c>
      <c r="D25" s="131" t="s">
        <v>1858</v>
      </c>
      <c r="E25" s="178" t="s">
        <v>1859</v>
      </c>
      <c r="F25" s="131" t="s">
        <v>1777</v>
      </c>
      <c r="G25" s="136">
        <v>2</v>
      </c>
      <c r="H25" s="137" t="s">
        <v>1780</v>
      </c>
    </row>
    <row r="26" spans="1:14" ht="27" customHeight="1">
      <c r="A26" s="179" t="s">
        <v>1778</v>
      </c>
      <c r="B26" s="180" t="s">
        <v>1860</v>
      </c>
      <c r="C26" s="180" t="s">
        <v>1861</v>
      </c>
      <c r="D26" s="180" t="s">
        <v>1862</v>
      </c>
      <c r="E26" s="181" t="s">
        <v>1863</v>
      </c>
      <c r="F26" s="180" t="s">
        <v>1779</v>
      </c>
      <c r="G26" s="136">
        <v>4.5</v>
      </c>
      <c r="H26" s="137" t="s">
        <v>1781</v>
      </c>
    </row>
    <row r="27" spans="1:14" ht="27" customHeight="1">
      <c r="A27" s="179"/>
      <c r="B27" s="180"/>
      <c r="C27" s="180"/>
      <c r="D27" s="180"/>
      <c r="E27" s="181"/>
      <c r="F27" s="180"/>
      <c r="G27" s="136">
        <v>0.6</v>
      </c>
      <c r="H27" s="137" t="s">
        <v>1781</v>
      </c>
      <c r="K27" s="42"/>
      <c r="L27" s="42"/>
      <c r="M27" s="42"/>
      <c r="N27" s="42"/>
    </row>
  </sheetData>
  <sortState ref="A5:F14">
    <sortCondition ref="B5:B14"/>
  </sortState>
  <mergeCells count="11">
    <mergeCell ref="A26:A27"/>
    <mergeCell ref="E26:E27"/>
    <mergeCell ref="F26:F27"/>
    <mergeCell ref="A2:H2"/>
    <mergeCell ref="G5:G14"/>
    <mergeCell ref="H5:H14"/>
    <mergeCell ref="G15:G24"/>
    <mergeCell ref="H15:H24"/>
    <mergeCell ref="B26:B27"/>
    <mergeCell ref="C26:C27"/>
    <mergeCell ref="D26:D27"/>
  </mergeCells>
  <phoneticPr fontId="3" type="noConversion"/>
  <printOptions horizontalCentered="1"/>
  <pageMargins left="0.15748031496062992" right="0.15748031496062992" top="0.59055118110236227" bottom="0.39370078740157483" header="0.31496062992125984" footer="0.11811023622047245"/>
  <pageSetup paperSize="9" orientation="portrait" r:id="rId1"/>
</worksheet>
</file>

<file path=xl/worksheets/sheet33.xml><?xml version="1.0" encoding="utf-8"?>
<worksheet xmlns="http://schemas.openxmlformats.org/spreadsheetml/2006/main" xmlns:r="http://schemas.openxmlformats.org/officeDocument/2006/relationships">
  <dimension ref="A1:IS18"/>
  <sheetViews>
    <sheetView workbookViewId="0">
      <selection activeCell="I30" sqref="I30"/>
    </sheetView>
  </sheetViews>
  <sheetFormatPr defaultColWidth="9" defaultRowHeight="15"/>
  <cols>
    <col min="1" max="1" width="65.625" style="42" customWidth="1"/>
    <col min="2" max="2" width="25.625" style="41" customWidth="1"/>
    <col min="3" max="3" width="9" style="41"/>
    <col min="4" max="4" width="27.75" style="41" customWidth="1"/>
    <col min="5" max="253" width="9" style="41"/>
    <col min="254" max="16384" width="9" style="42"/>
  </cols>
  <sheetData>
    <row r="1" spans="1:253" s="46" customFormat="1" ht="23.1" customHeight="1">
      <c r="A1" s="44" t="s">
        <v>1461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row>
    <row r="2" spans="1:253" ht="35.1" customHeight="1">
      <c r="A2" s="170" t="s">
        <v>1750</v>
      </c>
      <c r="B2" s="170"/>
    </row>
    <row r="3" spans="1:253" s="51" customFormat="1" ht="24.95" customHeight="1">
      <c r="B3" s="52" t="s">
        <v>1136</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3"/>
      <c r="EY3" s="53"/>
      <c r="EZ3" s="53"/>
      <c r="FA3" s="53"/>
      <c r="FB3" s="53"/>
      <c r="FC3" s="53"/>
      <c r="FD3" s="53"/>
      <c r="FE3" s="53"/>
      <c r="FF3" s="53"/>
      <c r="FG3" s="53"/>
      <c r="FH3" s="53"/>
      <c r="FI3" s="53"/>
      <c r="FJ3" s="53"/>
      <c r="FK3" s="53"/>
      <c r="FL3" s="53"/>
      <c r="FM3" s="53"/>
      <c r="FN3" s="53"/>
      <c r="FO3" s="53"/>
      <c r="FP3" s="53"/>
      <c r="FQ3" s="53"/>
      <c r="FR3" s="53"/>
      <c r="FS3" s="53"/>
      <c r="FT3" s="53"/>
      <c r="FU3" s="53"/>
      <c r="FV3" s="53"/>
      <c r="FW3" s="53"/>
      <c r="FX3" s="53"/>
      <c r="FY3" s="53"/>
      <c r="FZ3" s="53"/>
      <c r="GA3" s="53"/>
      <c r="GB3" s="53"/>
      <c r="GC3" s="53"/>
      <c r="GD3" s="53"/>
      <c r="GE3" s="53"/>
      <c r="GF3" s="53"/>
      <c r="GG3" s="53"/>
      <c r="GH3" s="53"/>
      <c r="GI3" s="53"/>
      <c r="GJ3" s="53"/>
      <c r="GK3" s="53"/>
      <c r="GL3" s="53"/>
      <c r="GM3" s="53"/>
      <c r="GN3" s="53"/>
      <c r="GO3" s="53"/>
      <c r="GP3" s="53"/>
      <c r="GQ3" s="53"/>
      <c r="GR3" s="53"/>
      <c r="GS3" s="53"/>
      <c r="GT3" s="53"/>
      <c r="GU3" s="53"/>
      <c r="GV3" s="53"/>
      <c r="GW3" s="53"/>
      <c r="GX3" s="53"/>
      <c r="GY3" s="53"/>
      <c r="GZ3" s="53"/>
      <c r="HA3" s="53"/>
      <c r="HB3" s="53"/>
      <c r="HC3" s="53"/>
      <c r="HD3" s="53"/>
      <c r="HE3" s="53"/>
      <c r="HF3" s="53"/>
      <c r="HG3" s="53"/>
      <c r="HH3" s="53"/>
      <c r="HI3" s="53"/>
      <c r="HJ3" s="53"/>
      <c r="HK3" s="53"/>
      <c r="HL3" s="53"/>
      <c r="HM3" s="53"/>
      <c r="HN3" s="53"/>
      <c r="HO3" s="53"/>
      <c r="HP3" s="53"/>
      <c r="HQ3" s="53"/>
      <c r="HR3" s="53"/>
      <c r="HS3" s="53"/>
      <c r="HT3" s="53"/>
      <c r="HU3" s="53"/>
      <c r="HV3" s="53"/>
      <c r="HW3" s="53"/>
      <c r="HX3" s="53"/>
      <c r="HY3" s="53"/>
      <c r="HZ3" s="53"/>
      <c r="IA3" s="53"/>
      <c r="IB3" s="53"/>
      <c r="IC3" s="53"/>
      <c r="ID3" s="53"/>
      <c r="IE3" s="53"/>
      <c r="IF3" s="53"/>
      <c r="IG3" s="53"/>
      <c r="IH3" s="53"/>
      <c r="II3" s="53"/>
      <c r="IJ3" s="53"/>
      <c r="IK3" s="53"/>
      <c r="IL3" s="53"/>
      <c r="IM3" s="53"/>
      <c r="IN3" s="53"/>
      <c r="IO3" s="53"/>
      <c r="IP3" s="53"/>
      <c r="IQ3" s="53"/>
      <c r="IR3" s="53"/>
      <c r="IS3" s="53"/>
    </row>
    <row r="4" spans="1:253" ht="30" customHeight="1">
      <c r="A4" s="64" t="s">
        <v>1446</v>
      </c>
      <c r="B4" s="64" t="s">
        <v>1471</v>
      </c>
    </row>
    <row r="5" spans="1:253" ht="30" customHeight="1">
      <c r="A5" s="79" t="s">
        <v>1752</v>
      </c>
      <c r="B5" s="92">
        <f>SUM(B6:B12)</f>
        <v>9.56</v>
      </c>
    </row>
    <row r="6" spans="1:253" ht="30" customHeight="1">
      <c r="A6" s="78" t="s">
        <v>1462</v>
      </c>
      <c r="B6" s="92">
        <v>1.34</v>
      </c>
    </row>
    <row r="7" spans="1:253" ht="30" customHeight="1">
      <c r="A7" s="78" t="s">
        <v>1463</v>
      </c>
      <c r="B7" s="92">
        <v>1.05</v>
      </c>
    </row>
    <row r="8" spans="1:253" ht="30" customHeight="1">
      <c r="A8" s="78" t="s">
        <v>1464</v>
      </c>
      <c r="B8" s="92">
        <v>7.1</v>
      </c>
    </row>
    <row r="9" spans="1:253" ht="30" customHeight="1">
      <c r="A9" s="78" t="s">
        <v>1465</v>
      </c>
      <c r="B9" s="92">
        <v>7.0000000000000007E-2</v>
      </c>
    </row>
    <row r="10" spans="1:253" ht="30" customHeight="1">
      <c r="A10" s="78" t="s">
        <v>1466</v>
      </c>
      <c r="B10" s="92">
        <v>0</v>
      </c>
    </row>
    <row r="11" spans="1:253" ht="30" customHeight="1">
      <c r="A11" s="78" t="s">
        <v>1467</v>
      </c>
      <c r="B11" s="92">
        <v>0</v>
      </c>
    </row>
    <row r="12" spans="1:253" ht="30" customHeight="1">
      <c r="A12" s="78" t="s">
        <v>1468</v>
      </c>
      <c r="B12" s="92">
        <v>0</v>
      </c>
    </row>
    <row r="13" spans="1:253" ht="30" customHeight="1">
      <c r="A13" s="79" t="s">
        <v>1753</v>
      </c>
      <c r="B13" s="92">
        <f>+B14+B15</f>
        <v>1.1200000000000001</v>
      </c>
    </row>
    <row r="14" spans="1:253" ht="30" customHeight="1">
      <c r="A14" s="78" t="s">
        <v>1469</v>
      </c>
      <c r="B14" s="10">
        <v>1.05</v>
      </c>
    </row>
    <row r="15" spans="1:253" ht="30" customHeight="1">
      <c r="A15" s="78" t="s">
        <v>1470</v>
      </c>
      <c r="B15" s="85">
        <v>7.0000000000000007E-2</v>
      </c>
    </row>
    <row r="16" spans="1:253" ht="30" customHeight="1">
      <c r="A16" s="79" t="s">
        <v>1754</v>
      </c>
      <c r="B16" s="48">
        <f>SUM(B17:B18)</f>
        <v>1.7614999999999998</v>
      </c>
    </row>
    <row r="17" spans="1:2" ht="30" customHeight="1">
      <c r="A17" s="78" t="s">
        <v>1469</v>
      </c>
      <c r="B17" s="10">
        <v>1.1718999999999999</v>
      </c>
    </row>
    <row r="18" spans="1:2" ht="30" customHeight="1">
      <c r="A18" s="78" t="s">
        <v>1470</v>
      </c>
      <c r="B18" s="6">
        <v>0.58960000000000001</v>
      </c>
    </row>
  </sheetData>
  <mergeCells count="1">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ignoredErrors>
    <ignoredError sqref="B5" formulaRange="1"/>
  </ignoredErrors>
</worksheet>
</file>

<file path=xl/worksheets/sheet4.xml><?xml version="1.0" encoding="utf-8"?>
<worksheet xmlns="http://schemas.openxmlformats.org/spreadsheetml/2006/main" xmlns:r="http://schemas.openxmlformats.org/officeDocument/2006/relationships">
  <dimension ref="A1:D103"/>
  <sheetViews>
    <sheetView workbookViewId="0">
      <selection sqref="A1:XFD1"/>
    </sheetView>
  </sheetViews>
  <sheetFormatPr defaultRowHeight="13.5"/>
  <cols>
    <col min="1" max="1" width="43.625" customWidth="1"/>
    <col min="2" max="2" width="9.625" style="57" customWidth="1"/>
    <col min="3" max="3" width="34.625" customWidth="1"/>
    <col min="4" max="4" width="9.625" customWidth="1"/>
  </cols>
  <sheetData>
    <row r="1" spans="1:4" ht="21">
      <c r="A1" s="1" t="s">
        <v>1091</v>
      </c>
    </row>
    <row r="2" spans="1:4" ht="35.1" customHeight="1">
      <c r="A2" s="162" t="s">
        <v>1691</v>
      </c>
      <c r="B2" s="162"/>
      <c r="C2" s="162"/>
      <c r="D2" s="162"/>
    </row>
    <row r="3" spans="1:4" ht="24.95" customHeight="1">
      <c r="D3" s="2" t="s">
        <v>16</v>
      </c>
    </row>
    <row r="4" spans="1:4" s="12" customFormat="1" ht="18.600000000000001" customHeight="1">
      <c r="A4" s="76" t="s">
        <v>1653</v>
      </c>
      <c r="B4" s="76" t="s">
        <v>1654</v>
      </c>
      <c r="C4" s="76" t="s">
        <v>1653</v>
      </c>
      <c r="D4" s="76" t="s">
        <v>1654</v>
      </c>
    </row>
    <row r="5" spans="1:4" s="21" customFormat="1" ht="18.600000000000001" customHeight="1">
      <c r="A5" s="99" t="s">
        <v>1092</v>
      </c>
      <c r="B5" s="99">
        <v>801938</v>
      </c>
      <c r="C5" s="99" t="s">
        <v>1093</v>
      </c>
      <c r="D5" s="99">
        <v>942743</v>
      </c>
    </row>
    <row r="6" spans="1:4" s="21" customFormat="1" ht="18.600000000000001" customHeight="1">
      <c r="A6" s="100" t="s">
        <v>18</v>
      </c>
      <c r="B6" s="99">
        <f>+B7+B12+B30</f>
        <v>305151</v>
      </c>
      <c r="C6" s="100" t="s">
        <v>19</v>
      </c>
      <c r="D6" s="99">
        <f>+D7+D8</f>
        <v>174817</v>
      </c>
    </row>
    <row r="7" spans="1:4" s="21" customFormat="1" ht="18.600000000000001" customHeight="1">
      <c r="A7" s="100" t="s">
        <v>1094</v>
      </c>
      <c r="B7" s="99">
        <f>SUM(B8:B11)</f>
        <v>102979</v>
      </c>
      <c r="C7" s="101" t="s">
        <v>1644</v>
      </c>
      <c r="D7" s="102">
        <v>0</v>
      </c>
    </row>
    <row r="8" spans="1:4" s="21" customFormat="1" ht="18.600000000000001" customHeight="1">
      <c r="A8" s="101" t="s">
        <v>1095</v>
      </c>
      <c r="B8" s="102">
        <v>691</v>
      </c>
      <c r="C8" s="101" t="s">
        <v>1645</v>
      </c>
      <c r="D8" s="102">
        <v>174817</v>
      </c>
    </row>
    <row r="9" spans="1:4" s="21" customFormat="1" ht="18.600000000000001" customHeight="1">
      <c r="A9" s="101" t="s">
        <v>1482</v>
      </c>
      <c r="B9" s="102">
        <v>4149</v>
      </c>
      <c r="C9" s="101"/>
      <c r="D9" s="103"/>
    </row>
    <row r="10" spans="1:4" s="21" customFormat="1" ht="18.600000000000001" customHeight="1">
      <c r="A10" s="101" t="s">
        <v>1483</v>
      </c>
      <c r="B10" s="102">
        <v>59413</v>
      </c>
      <c r="C10" s="101"/>
      <c r="D10" s="103"/>
    </row>
    <row r="11" spans="1:4" s="21" customFormat="1" ht="18.600000000000001" customHeight="1">
      <c r="A11" s="101" t="s">
        <v>1484</v>
      </c>
      <c r="B11" s="102">
        <v>38726</v>
      </c>
      <c r="C11" s="101"/>
      <c r="D11" s="101"/>
    </row>
    <row r="12" spans="1:4" s="21" customFormat="1" ht="18.600000000000001" customHeight="1">
      <c r="A12" s="100" t="s">
        <v>1096</v>
      </c>
      <c r="B12" s="99">
        <f>SUM(B13:B29)</f>
        <v>84508</v>
      </c>
      <c r="C12" s="101"/>
      <c r="D12" s="103"/>
    </row>
    <row r="13" spans="1:4" s="21" customFormat="1" ht="18.600000000000001" customHeight="1">
      <c r="A13" s="101" t="s">
        <v>1097</v>
      </c>
      <c r="B13" s="102">
        <v>612</v>
      </c>
      <c r="C13" s="101"/>
      <c r="D13" s="103"/>
    </row>
    <row r="14" spans="1:4" s="21" customFormat="1" ht="18.600000000000001" customHeight="1">
      <c r="A14" s="101" t="s">
        <v>1098</v>
      </c>
      <c r="B14" s="102">
        <v>8756</v>
      </c>
      <c r="C14" s="101"/>
      <c r="D14" s="103"/>
    </row>
    <row r="15" spans="1:4" s="21" customFormat="1" ht="18.600000000000001" customHeight="1">
      <c r="A15" s="101" t="s">
        <v>1099</v>
      </c>
      <c r="B15" s="102">
        <v>328</v>
      </c>
      <c r="C15" s="101"/>
      <c r="D15" s="103"/>
    </row>
    <row r="16" spans="1:4" s="21" customFormat="1" ht="18.600000000000001" customHeight="1">
      <c r="A16" s="101" t="s">
        <v>1100</v>
      </c>
      <c r="B16" s="102">
        <v>3113</v>
      </c>
      <c r="C16" s="101"/>
      <c r="D16" s="101"/>
    </row>
    <row r="17" spans="1:4" s="21" customFormat="1" ht="18.600000000000001" customHeight="1">
      <c r="A17" s="101" t="s">
        <v>1101</v>
      </c>
      <c r="B17" s="102">
        <v>2293</v>
      </c>
      <c r="C17" s="100"/>
      <c r="D17" s="103"/>
    </row>
    <row r="18" spans="1:4" s="21" customFormat="1" ht="18.600000000000001" customHeight="1">
      <c r="A18" s="101" t="s">
        <v>1102</v>
      </c>
      <c r="B18" s="102">
        <v>3281</v>
      </c>
      <c r="C18" s="101"/>
      <c r="D18" s="103"/>
    </row>
    <row r="19" spans="1:4" s="21" customFormat="1" ht="18.600000000000001" customHeight="1">
      <c r="A19" s="101" t="s">
        <v>1103</v>
      </c>
      <c r="B19" s="102">
        <v>940</v>
      </c>
      <c r="C19" s="101"/>
      <c r="D19" s="103"/>
    </row>
    <row r="20" spans="1:4" s="21" customFormat="1" ht="18.600000000000001" customHeight="1">
      <c r="A20" s="101" t="s">
        <v>1476</v>
      </c>
      <c r="B20" s="102">
        <v>63</v>
      </c>
      <c r="C20" s="101"/>
      <c r="D20" s="103"/>
    </row>
    <row r="21" spans="1:4" s="21" customFormat="1" ht="18.600000000000001" customHeight="1">
      <c r="A21" s="101" t="s">
        <v>1477</v>
      </c>
      <c r="B21" s="102">
        <v>10722</v>
      </c>
      <c r="C21" s="101"/>
      <c r="D21" s="103"/>
    </row>
    <row r="22" spans="1:4" s="21" customFormat="1" ht="18.600000000000001" customHeight="1">
      <c r="A22" s="101" t="s">
        <v>1478</v>
      </c>
      <c r="B22" s="102">
        <v>181</v>
      </c>
      <c r="C22" s="101"/>
      <c r="D22" s="103"/>
    </row>
    <row r="23" spans="1:4" s="21" customFormat="1" ht="18.600000000000001" customHeight="1">
      <c r="A23" s="101" t="s">
        <v>1479</v>
      </c>
      <c r="B23" s="102">
        <v>9887</v>
      </c>
      <c r="C23" s="100"/>
      <c r="D23" s="103"/>
    </row>
    <row r="24" spans="1:4" s="21" customFormat="1" ht="18.600000000000001" customHeight="1">
      <c r="A24" s="101" t="s">
        <v>1641</v>
      </c>
      <c r="B24" s="102">
        <v>17421</v>
      </c>
      <c r="C24" s="101"/>
      <c r="D24" s="103"/>
    </row>
    <row r="25" spans="1:4" s="21" customFormat="1" ht="18.600000000000001" customHeight="1">
      <c r="A25" s="101" t="s">
        <v>1480</v>
      </c>
      <c r="B25" s="102">
        <v>1238</v>
      </c>
      <c r="C25" s="101"/>
      <c r="D25" s="103"/>
    </row>
    <row r="26" spans="1:4" s="21" customFormat="1" ht="18.600000000000001" customHeight="1">
      <c r="A26" s="101" t="s">
        <v>1642</v>
      </c>
      <c r="B26" s="102">
        <v>637</v>
      </c>
      <c r="C26" s="101"/>
      <c r="D26" s="103"/>
    </row>
    <row r="27" spans="1:4" s="21" customFormat="1" ht="18.600000000000001" customHeight="1">
      <c r="A27" s="101" t="s">
        <v>1481</v>
      </c>
      <c r="B27" s="102">
        <v>13493</v>
      </c>
      <c r="C27" s="101"/>
      <c r="D27" s="103"/>
    </row>
    <row r="28" spans="1:4" s="21" customFormat="1" ht="18.600000000000001" customHeight="1">
      <c r="A28" s="101" t="s">
        <v>1643</v>
      </c>
      <c r="B28" s="102">
        <v>15</v>
      </c>
      <c r="C28" s="100"/>
      <c r="D28" s="103"/>
    </row>
    <row r="29" spans="1:4" s="21" customFormat="1" ht="18.600000000000001" customHeight="1">
      <c r="A29" s="101" t="s">
        <v>1104</v>
      </c>
      <c r="B29" s="102">
        <v>11528</v>
      </c>
      <c r="C29" s="100"/>
      <c r="D29" s="103"/>
    </row>
    <row r="30" spans="1:4" s="21" customFormat="1" ht="18.600000000000001" customHeight="1">
      <c r="A30" s="100" t="s">
        <v>1105</v>
      </c>
      <c r="B30" s="99">
        <v>117664</v>
      </c>
      <c r="C30" s="100"/>
      <c r="D30" s="103"/>
    </row>
    <row r="31" spans="1:4" s="21" customFormat="1" ht="18.600000000000001" customHeight="1">
      <c r="A31" s="100" t="s">
        <v>23</v>
      </c>
      <c r="B31" s="99">
        <v>2945</v>
      </c>
      <c r="C31" s="100"/>
      <c r="D31" s="103"/>
    </row>
    <row r="32" spans="1:4" s="21" customFormat="1" ht="18.600000000000001" customHeight="1">
      <c r="A32" s="100" t="s">
        <v>22</v>
      </c>
      <c r="B32" s="99">
        <v>23877</v>
      </c>
      <c r="C32" s="100" t="s">
        <v>1636</v>
      </c>
      <c r="D32" s="99">
        <v>10477</v>
      </c>
    </row>
    <row r="33" spans="1:4" s="21" customFormat="1" ht="18.600000000000001" customHeight="1">
      <c r="A33" s="100" t="s">
        <v>1651</v>
      </c>
      <c r="B33" s="99">
        <v>0</v>
      </c>
      <c r="C33" s="100" t="s">
        <v>20</v>
      </c>
      <c r="D33" s="99">
        <v>0</v>
      </c>
    </row>
    <row r="34" spans="1:4" s="21" customFormat="1" ht="18.600000000000001" customHeight="1">
      <c r="A34" s="100" t="s">
        <v>1646</v>
      </c>
      <c r="B34" s="99">
        <f>+B35+B36+B37+B38</f>
        <v>60270</v>
      </c>
      <c r="C34" s="100" t="s">
        <v>21</v>
      </c>
      <c r="D34" s="99">
        <v>0</v>
      </c>
    </row>
    <row r="35" spans="1:4" s="21" customFormat="1" ht="18.600000000000001" customHeight="1">
      <c r="A35" s="101" t="s">
        <v>1647</v>
      </c>
      <c r="B35" s="102">
        <v>0</v>
      </c>
      <c r="C35" s="100"/>
      <c r="D35" s="102"/>
    </row>
    <row r="36" spans="1:4" s="21" customFormat="1" ht="18.600000000000001" customHeight="1">
      <c r="A36" s="101" t="s">
        <v>1648</v>
      </c>
      <c r="B36" s="102">
        <v>0</v>
      </c>
      <c r="C36" s="100" t="s">
        <v>39</v>
      </c>
      <c r="D36" s="99">
        <v>66144</v>
      </c>
    </row>
    <row r="37" spans="1:4" s="21" customFormat="1" ht="18.600000000000001" customHeight="1">
      <c r="A37" s="101" t="s">
        <v>1649</v>
      </c>
      <c r="B37" s="102">
        <v>270</v>
      </c>
      <c r="C37" s="101" t="s">
        <v>1106</v>
      </c>
      <c r="D37" s="102">
        <v>66144</v>
      </c>
    </row>
    <row r="38" spans="1:4" s="21" customFormat="1" ht="18.600000000000001" customHeight="1">
      <c r="A38" s="101" t="s">
        <v>1650</v>
      </c>
      <c r="B38" s="102">
        <v>60000</v>
      </c>
      <c r="C38" s="101" t="s">
        <v>24</v>
      </c>
      <c r="D38" s="102">
        <v>0</v>
      </c>
    </row>
    <row r="39" spans="1:4" s="21" customFormat="1" ht="18.600000000000001" customHeight="1">
      <c r="A39" s="99" t="s">
        <v>1652</v>
      </c>
      <c r="B39" s="99">
        <f>+B5+B6+B31+B32+B33+B34</f>
        <v>1194181</v>
      </c>
      <c r="C39" s="99" t="s">
        <v>1107</v>
      </c>
      <c r="D39" s="99">
        <f>+D5+D6+D32+D33+D34+D36</f>
        <v>1194181</v>
      </c>
    </row>
    <row r="40" spans="1:4" s="21" customFormat="1" ht="18.95" customHeight="1">
      <c r="A40"/>
      <c r="B40" s="57"/>
      <c r="C40"/>
      <c r="D40"/>
    </row>
    <row r="41" spans="1:4" s="21" customFormat="1" ht="18.95" customHeight="1">
      <c r="A41"/>
      <c r="B41" s="57"/>
      <c r="C41"/>
      <c r="D41"/>
    </row>
    <row r="42" spans="1:4" s="21" customFormat="1" ht="18.95" customHeight="1">
      <c r="A42"/>
      <c r="B42" s="57"/>
      <c r="C42"/>
      <c r="D42"/>
    </row>
    <row r="43" spans="1:4" s="21" customFormat="1" ht="18.95" customHeight="1">
      <c r="A43"/>
      <c r="B43" s="57"/>
      <c r="C43"/>
      <c r="D43"/>
    </row>
    <row r="44" spans="1:4" s="21" customFormat="1" ht="18.95" customHeight="1">
      <c r="A44"/>
      <c r="B44" s="57"/>
      <c r="C44"/>
      <c r="D44"/>
    </row>
    <row r="45" spans="1:4" s="21" customFormat="1" ht="18.95" customHeight="1">
      <c r="A45"/>
      <c r="B45" s="57"/>
      <c r="C45"/>
      <c r="D45"/>
    </row>
    <row r="46" spans="1:4" s="21" customFormat="1">
      <c r="A46"/>
      <c r="B46" s="57"/>
      <c r="C46"/>
      <c r="D46"/>
    </row>
    <row r="47" spans="1:4" s="21" customFormat="1">
      <c r="A47"/>
      <c r="B47" s="57"/>
      <c r="C47"/>
      <c r="D47"/>
    </row>
    <row r="48" spans="1:4" s="21" customFormat="1">
      <c r="A48"/>
      <c r="B48" s="57"/>
      <c r="C48"/>
      <c r="D48"/>
    </row>
    <row r="49" spans="1:4" s="21" customFormat="1">
      <c r="A49"/>
      <c r="B49" s="57"/>
      <c r="C49"/>
      <c r="D49"/>
    </row>
    <row r="50" spans="1:4" s="21" customFormat="1">
      <c r="A50"/>
      <c r="B50" s="57"/>
      <c r="C50"/>
      <c r="D50"/>
    </row>
    <row r="51" spans="1:4" s="21" customFormat="1">
      <c r="A51"/>
      <c r="B51" s="57"/>
      <c r="C51"/>
      <c r="D51"/>
    </row>
    <row r="52" spans="1:4" s="21" customFormat="1">
      <c r="A52"/>
      <c r="B52" s="57"/>
      <c r="C52"/>
      <c r="D52"/>
    </row>
    <row r="53" spans="1:4" s="21" customFormat="1">
      <c r="A53"/>
      <c r="B53" s="57"/>
      <c r="C53"/>
      <c r="D53"/>
    </row>
    <row r="54" spans="1:4" s="21" customFormat="1">
      <c r="A54"/>
      <c r="B54" s="57"/>
      <c r="C54"/>
      <c r="D54"/>
    </row>
    <row r="55" spans="1:4" s="21" customFormat="1">
      <c r="A55"/>
      <c r="B55" s="57"/>
      <c r="C55"/>
      <c r="D55"/>
    </row>
    <row r="56" spans="1:4" s="21" customFormat="1">
      <c r="A56"/>
      <c r="B56" s="57"/>
      <c r="C56"/>
      <c r="D56"/>
    </row>
    <row r="57" spans="1:4" s="21" customFormat="1">
      <c r="A57"/>
      <c r="B57" s="57"/>
      <c r="C57"/>
      <c r="D57"/>
    </row>
    <row r="58" spans="1:4" s="21" customFormat="1">
      <c r="A58"/>
      <c r="B58" s="57"/>
      <c r="C58"/>
      <c r="D58"/>
    </row>
    <row r="59" spans="1:4" s="21" customFormat="1">
      <c r="A59"/>
      <c r="B59" s="57"/>
      <c r="C59"/>
      <c r="D59"/>
    </row>
    <row r="60" spans="1:4" s="21" customFormat="1">
      <c r="A60"/>
      <c r="B60" s="57"/>
      <c r="C60"/>
      <c r="D60"/>
    </row>
    <row r="61" spans="1:4" s="21" customFormat="1">
      <c r="A61"/>
      <c r="B61" s="57"/>
      <c r="C61"/>
      <c r="D61"/>
    </row>
    <row r="62" spans="1:4" s="21" customFormat="1">
      <c r="A62"/>
      <c r="B62" s="57"/>
      <c r="C62"/>
      <c r="D62"/>
    </row>
    <row r="63" spans="1:4" s="21" customFormat="1">
      <c r="A63"/>
      <c r="B63" s="57"/>
      <c r="C63"/>
      <c r="D63"/>
    </row>
    <row r="64" spans="1:4" s="21" customFormat="1">
      <c r="A64"/>
      <c r="B64" s="57"/>
      <c r="C64"/>
      <c r="D64"/>
    </row>
    <row r="65" spans="1:4" s="21" customFormat="1">
      <c r="A65"/>
      <c r="B65" s="57"/>
      <c r="C65"/>
      <c r="D65"/>
    </row>
    <row r="66" spans="1:4" s="21" customFormat="1">
      <c r="A66"/>
      <c r="B66" s="57"/>
      <c r="C66"/>
      <c r="D66"/>
    </row>
    <row r="67" spans="1:4" s="21" customFormat="1">
      <c r="A67"/>
      <c r="B67" s="57"/>
      <c r="C67"/>
      <c r="D67"/>
    </row>
    <row r="68" spans="1:4" s="21" customFormat="1">
      <c r="A68"/>
      <c r="B68" s="57"/>
      <c r="C68"/>
      <c r="D68"/>
    </row>
    <row r="69" spans="1:4" s="21" customFormat="1">
      <c r="A69"/>
      <c r="B69" s="57"/>
      <c r="C69"/>
      <c r="D69"/>
    </row>
    <row r="70" spans="1:4" s="21" customFormat="1">
      <c r="A70"/>
      <c r="B70" s="57"/>
      <c r="C70"/>
      <c r="D70"/>
    </row>
    <row r="71" spans="1:4" s="21" customFormat="1">
      <c r="A71"/>
      <c r="B71" s="57"/>
      <c r="C71"/>
      <c r="D71"/>
    </row>
    <row r="72" spans="1:4" s="21" customFormat="1">
      <c r="A72"/>
      <c r="B72" s="57"/>
      <c r="C72"/>
      <c r="D72"/>
    </row>
    <row r="73" spans="1:4" s="21" customFormat="1">
      <c r="A73"/>
      <c r="B73" s="57"/>
      <c r="C73"/>
      <c r="D73"/>
    </row>
    <row r="74" spans="1:4" s="21" customFormat="1">
      <c r="A74"/>
      <c r="B74" s="57"/>
      <c r="C74"/>
      <c r="D74"/>
    </row>
    <row r="75" spans="1:4" s="21" customFormat="1">
      <c r="A75"/>
      <c r="B75" s="57"/>
      <c r="C75"/>
      <c r="D75"/>
    </row>
    <row r="76" spans="1:4" s="21" customFormat="1">
      <c r="A76"/>
      <c r="B76" s="57"/>
      <c r="C76"/>
      <c r="D76"/>
    </row>
    <row r="77" spans="1:4" s="21" customFormat="1">
      <c r="A77"/>
      <c r="B77" s="57"/>
      <c r="C77"/>
      <c r="D77"/>
    </row>
    <row r="78" spans="1:4" s="21" customFormat="1">
      <c r="A78"/>
      <c r="B78" s="57"/>
      <c r="C78"/>
      <c r="D78"/>
    </row>
    <row r="79" spans="1:4" s="21" customFormat="1">
      <c r="A79"/>
      <c r="B79" s="57"/>
      <c r="C79"/>
      <c r="D79"/>
    </row>
    <row r="80" spans="1:4" s="21" customFormat="1">
      <c r="A80"/>
      <c r="B80" s="57"/>
      <c r="C80"/>
      <c r="D80"/>
    </row>
    <row r="81" spans="1:4" s="21" customFormat="1">
      <c r="A81"/>
      <c r="B81" s="57"/>
      <c r="C81"/>
      <c r="D81"/>
    </row>
    <row r="82" spans="1:4" s="21" customFormat="1">
      <c r="A82"/>
      <c r="B82" s="57"/>
      <c r="C82"/>
      <c r="D82"/>
    </row>
    <row r="83" spans="1:4" s="21" customFormat="1">
      <c r="A83"/>
      <c r="B83" s="57"/>
      <c r="C83"/>
      <c r="D83"/>
    </row>
    <row r="84" spans="1:4" s="21" customFormat="1">
      <c r="A84"/>
      <c r="B84" s="57"/>
      <c r="C84"/>
      <c r="D84"/>
    </row>
    <row r="85" spans="1:4" s="21" customFormat="1">
      <c r="A85"/>
      <c r="B85" s="57"/>
      <c r="C85"/>
      <c r="D85"/>
    </row>
    <row r="86" spans="1:4" s="21" customFormat="1">
      <c r="A86"/>
      <c r="B86" s="57"/>
      <c r="C86"/>
      <c r="D86"/>
    </row>
    <row r="87" spans="1:4" s="21" customFormat="1">
      <c r="A87"/>
      <c r="B87" s="57"/>
      <c r="C87"/>
      <c r="D87"/>
    </row>
    <row r="88" spans="1:4" s="21" customFormat="1">
      <c r="A88"/>
      <c r="B88" s="57"/>
      <c r="C88"/>
      <c r="D88"/>
    </row>
    <row r="89" spans="1:4" s="21" customFormat="1">
      <c r="A89"/>
      <c r="B89" s="57"/>
      <c r="C89"/>
      <c r="D89"/>
    </row>
    <row r="90" spans="1:4" s="21" customFormat="1">
      <c r="A90"/>
      <c r="B90" s="57"/>
      <c r="C90"/>
      <c r="D90"/>
    </row>
    <row r="91" spans="1:4" s="21" customFormat="1">
      <c r="A91"/>
      <c r="B91" s="57"/>
      <c r="C91"/>
      <c r="D91"/>
    </row>
    <row r="92" spans="1:4" s="21" customFormat="1">
      <c r="A92"/>
      <c r="B92" s="57"/>
      <c r="C92"/>
      <c r="D92"/>
    </row>
    <row r="93" spans="1:4" s="21" customFormat="1">
      <c r="A93"/>
      <c r="B93" s="57"/>
      <c r="C93"/>
      <c r="D93"/>
    </row>
    <row r="94" spans="1:4" s="21" customFormat="1">
      <c r="A94"/>
      <c r="B94" s="57"/>
      <c r="C94"/>
      <c r="D94"/>
    </row>
    <row r="95" spans="1:4" s="21" customFormat="1">
      <c r="A95"/>
      <c r="B95" s="57"/>
      <c r="C95"/>
      <c r="D95"/>
    </row>
    <row r="96" spans="1:4" s="21" customFormat="1">
      <c r="A96"/>
      <c r="B96" s="57"/>
      <c r="C96"/>
      <c r="D96"/>
    </row>
    <row r="97" spans="1:4" s="21" customFormat="1">
      <c r="A97"/>
      <c r="B97" s="57"/>
      <c r="C97"/>
      <c r="D97"/>
    </row>
    <row r="98" spans="1:4" s="21" customFormat="1">
      <c r="A98"/>
      <c r="B98" s="57"/>
      <c r="C98"/>
      <c r="D98"/>
    </row>
    <row r="99" spans="1:4" s="21" customFormat="1">
      <c r="A99"/>
      <c r="B99" s="57"/>
      <c r="C99"/>
      <c r="D99"/>
    </row>
    <row r="100" spans="1:4" s="21" customFormat="1">
      <c r="A100"/>
      <c r="B100" s="57"/>
      <c r="C100"/>
      <c r="D100"/>
    </row>
    <row r="101" spans="1:4" s="21" customFormat="1">
      <c r="A101"/>
      <c r="B101" s="57"/>
      <c r="C101"/>
      <c r="D101"/>
    </row>
    <row r="102" spans="1:4" s="21" customFormat="1">
      <c r="A102"/>
      <c r="B102" s="57"/>
      <c r="C102"/>
      <c r="D102"/>
    </row>
    <row r="103" spans="1:4" s="21" customFormat="1">
      <c r="A103"/>
      <c r="B103" s="57"/>
      <c r="C103"/>
      <c r="D103"/>
    </row>
  </sheetData>
  <mergeCells count="1">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ignoredErrors>
    <ignoredError sqref="B7 B12" formulaRange="1"/>
  </ignoredErrors>
</worksheet>
</file>

<file path=xl/worksheets/sheet5.xml><?xml version="1.0" encoding="utf-8"?>
<worksheet xmlns="http://schemas.openxmlformats.org/spreadsheetml/2006/main" xmlns:r="http://schemas.openxmlformats.org/officeDocument/2006/relationships">
  <dimension ref="A1:B30"/>
  <sheetViews>
    <sheetView workbookViewId="0">
      <selection sqref="A1:XFD1"/>
    </sheetView>
  </sheetViews>
  <sheetFormatPr defaultRowHeight="13.5"/>
  <cols>
    <col min="1" max="1" width="65.625" style="28" customWidth="1"/>
    <col min="2" max="2" width="25.625" style="28" customWidth="1"/>
    <col min="3" max="16384" width="9" style="28"/>
  </cols>
  <sheetData>
    <row r="1" spans="1:2" ht="21">
      <c r="A1" s="1" t="s">
        <v>1131</v>
      </c>
    </row>
    <row r="2" spans="1:2" ht="35.1" customHeight="1">
      <c r="A2" s="162" t="s">
        <v>1823</v>
      </c>
      <c r="B2" s="162"/>
    </row>
    <row r="3" spans="1:2" ht="24.95" customHeight="1">
      <c r="B3" s="2" t="s">
        <v>16</v>
      </c>
    </row>
    <row r="4" spans="1:2" ht="24.95" customHeight="1">
      <c r="A4" s="64" t="s">
        <v>1446</v>
      </c>
      <c r="B4" s="11" t="s">
        <v>3</v>
      </c>
    </row>
    <row r="5" spans="1:2" ht="24.95" customHeight="1">
      <c r="A5" s="7" t="s">
        <v>1485</v>
      </c>
      <c r="B5" s="9">
        <f>SUM(B6:B9)</f>
        <v>102979</v>
      </c>
    </row>
    <row r="6" spans="1:2" ht="24.95" customHeight="1">
      <c r="A6" s="5" t="s">
        <v>1486</v>
      </c>
      <c r="B6" s="6">
        <v>691</v>
      </c>
    </row>
    <row r="7" spans="1:2" ht="24.95" customHeight="1">
      <c r="A7" s="5" t="s">
        <v>1487</v>
      </c>
      <c r="B7" s="6">
        <v>4149</v>
      </c>
    </row>
    <row r="8" spans="1:2" ht="24.95" customHeight="1">
      <c r="A8" s="5" t="s">
        <v>1488</v>
      </c>
      <c r="B8" s="6">
        <v>59413</v>
      </c>
    </row>
    <row r="9" spans="1:2" ht="24.95" customHeight="1">
      <c r="A9" s="5" t="s">
        <v>1489</v>
      </c>
      <c r="B9" s="6">
        <v>38726</v>
      </c>
    </row>
    <row r="10" spans="1:2" ht="24.95" customHeight="1">
      <c r="A10" s="7" t="s">
        <v>1817</v>
      </c>
      <c r="B10" s="9">
        <f>SUM(B11:B27)</f>
        <v>84508</v>
      </c>
    </row>
    <row r="11" spans="1:2" ht="24.95" customHeight="1">
      <c r="A11" s="5" t="s">
        <v>1490</v>
      </c>
      <c r="B11" s="6">
        <v>612</v>
      </c>
    </row>
    <row r="12" spans="1:2" ht="24.95" customHeight="1">
      <c r="A12" s="5" t="s">
        <v>1491</v>
      </c>
      <c r="B12" s="6">
        <v>8756</v>
      </c>
    </row>
    <row r="13" spans="1:2" ht="24.95" customHeight="1">
      <c r="A13" s="5" t="s">
        <v>1492</v>
      </c>
      <c r="B13" s="6">
        <v>328</v>
      </c>
    </row>
    <row r="14" spans="1:2" ht="24.95" customHeight="1">
      <c r="A14" s="5" t="s">
        <v>1493</v>
      </c>
      <c r="B14" s="6">
        <v>3113</v>
      </c>
    </row>
    <row r="15" spans="1:2" ht="24.95" customHeight="1">
      <c r="A15" s="5" t="s">
        <v>1494</v>
      </c>
      <c r="B15" s="6">
        <v>2293</v>
      </c>
    </row>
    <row r="16" spans="1:2" ht="24.95" customHeight="1">
      <c r="A16" s="5" t="s">
        <v>1495</v>
      </c>
      <c r="B16" s="6">
        <v>3281</v>
      </c>
    </row>
    <row r="17" spans="1:2" ht="24.95" customHeight="1">
      <c r="A17" s="5" t="s">
        <v>1496</v>
      </c>
      <c r="B17" s="6">
        <v>940</v>
      </c>
    </row>
    <row r="18" spans="1:2" ht="24.95" customHeight="1">
      <c r="A18" s="5" t="s">
        <v>1497</v>
      </c>
      <c r="B18" s="6">
        <v>63</v>
      </c>
    </row>
    <row r="19" spans="1:2" ht="24.95" customHeight="1">
      <c r="A19" s="5" t="s">
        <v>1498</v>
      </c>
      <c r="B19" s="6">
        <v>10722</v>
      </c>
    </row>
    <row r="20" spans="1:2" ht="24.95" customHeight="1">
      <c r="A20" s="5" t="s">
        <v>1655</v>
      </c>
      <c r="B20" s="6">
        <v>181</v>
      </c>
    </row>
    <row r="21" spans="1:2" ht="24.95" customHeight="1">
      <c r="A21" s="5" t="s">
        <v>1656</v>
      </c>
      <c r="B21" s="6">
        <v>9887</v>
      </c>
    </row>
    <row r="22" spans="1:2" ht="24.95" customHeight="1">
      <c r="A22" s="5" t="s">
        <v>1657</v>
      </c>
      <c r="B22" s="6">
        <v>17421</v>
      </c>
    </row>
    <row r="23" spans="1:2" ht="24.95" customHeight="1">
      <c r="A23" s="5" t="s">
        <v>1706</v>
      </c>
      <c r="B23" s="6">
        <v>1238</v>
      </c>
    </row>
    <row r="24" spans="1:2" ht="24.95" customHeight="1">
      <c r="A24" s="5" t="s">
        <v>1707</v>
      </c>
      <c r="B24" s="6">
        <v>637</v>
      </c>
    </row>
    <row r="25" spans="1:2" ht="24.95" customHeight="1">
      <c r="A25" s="5" t="s">
        <v>1708</v>
      </c>
      <c r="B25" s="6">
        <v>13493</v>
      </c>
    </row>
    <row r="26" spans="1:2" ht="24.95" customHeight="1">
      <c r="A26" s="5" t="s">
        <v>1709</v>
      </c>
      <c r="B26" s="6">
        <v>15</v>
      </c>
    </row>
    <row r="27" spans="1:2" ht="24.95" customHeight="1">
      <c r="A27" s="5" t="s">
        <v>1710</v>
      </c>
      <c r="B27" s="6">
        <v>11528</v>
      </c>
    </row>
    <row r="28" spans="1:2" ht="24.95" customHeight="1">
      <c r="A28" s="7" t="s">
        <v>1133</v>
      </c>
      <c r="B28" s="9">
        <v>117664</v>
      </c>
    </row>
    <row r="29" spans="1:2" ht="24.95" customHeight="1">
      <c r="A29" s="33" t="s">
        <v>1132</v>
      </c>
      <c r="B29" s="9">
        <f>+B5+B10+B28</f>
        <v>305151</v>
      </c>
    </row>
    <row r="30" spans="1:2" ht="24.95" customHeight="1">
      <c r="A30" s="142" t="s">
        <v>1795</v>
      </c>
    </row>
  </sheetData>
  <mergeCells count="1">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ignoredErrors>
    <ignoredError sqref="B10" formulaRange="1"/>
  </ignoredErrors>
</worksheet>
</file>

<file path=xl/worksheets/sheet6.xml><?xml version="1.0" encoding="utf-8"?>
<worksheet xmlns="http://schemas.openxmlformats.org/spreadsheetml/2006/main" xmlns:r="http://schemas.openxmlformats.org/officeDocument/2006/relationships">
  <dimension ref="A1:C26"/>
  <sheetViews>
    <sheetView workbookViewId="0">
      <selection sqref="A1:XFD1"/>
    </sheetView>
  </sheetViews>
  <sheetFormatPr defaultRowHeight="13.5"/>
  <cols>
    <col min="1" max="1" width="15.625" style="28" customWidth="1"/>
    <col min="2" max="2" width="50.625" style="28" customWidth="1"/>
    <col min="3" max="3" width="25.625" style="28" customWidth="1"/>
    <col min="4" max="16384" width="9" style="28"/>
  </cols>
  <sheetData>
    <row r="1" spans="1:3" ht="21">
      <c r="A1" s="1" t="s">
        <v>1685</v>
      </c>
      <c r="B1" s="1"/>
    </row>
    <row r="2" spans="1:3" ht="35.1" customHeight="1">
      <c r="A2" s="162" t="s">
        <v>1818</v>
      </c>
      <c r="B2" s="162"/>
      <c r="C2" s="162"/>
    </row>
    <row r="3" spans="1:3" ht="24.95" customHeight="1">
      <c r="C3" s="2" t="s">
        <v>16</v>
      </c>
    </row>
    <row r="4" spans="1:3" ht="30" customHeight="1">
      <c r="A4" s="143" t="s">
        <v>1819</v>
      </c>
      <c r="B4" s="143" t="s">
        <v>66</v>
      </c>
      <c r="C4" s="143" t="s">
        <v>1820</v>
      </c>
    </row>
    <row r="5" spans="1:3" ht="30" customHeight="1">
      <c r="A5" s="6">
        <v>201</v>
      </c>
      <c r="B5" s="6" t="s">
        <v>25</v>
      </c>
      <c r="C5" s="130">
        <v>2222</v>
      </c>
    </row>
    <row r="6" spans="1:3" ht="30" customHeight="1">
      <c r="A6" s="6">
        <v>203</v>
      </c>
      <c r="B6" s="6" t="s">
        <v>219</v>
      </c>
      <c r="C6" s="130">
        <v>19</v>
      </c>
    </row>
    <row r="7" spans="1:3" ht="30" customHeight="1">
      <c r="A7" s="6">
        <v>204</v>
      </c>
      <c r="B7" s="6" t="s">
        <v>238</v>
      </c>
      <c r="C7" s="130">
        <v>32</v>
      </c>
    </row>
    <row r="8" spans="1:3" ht="30" customHeight="1">
      <c r="A8" s="6">
        <v>205</v>
      </c>
      <c r="B8" s="6" t="s">
        <v>26</v>
      </c>
      <c r="C8" s="130">
        <v>22415</v>
      </c>
    </row>
    <row r="9" spans="1:3" ht="30" customHeight="1">
      <c r="A9" s="6">
        <v>206</v>
      </c>
      <c r="B9" s="6" t="s">
        <v>331</v>
      </c>
      <c r="C9" s="130">
        <v>7970</v>
      </c>
    </row>
    <row r="10" spans="1:3" ht="30" customHeight="1">
      <c r="A10" s="6">
        <v>207</v>
      </c>
      <c r="B10" s="6" t="s">
        <v>27</v>
      </c>
      <c r="C10" s="130">
        <v>864</v>
      </c>
    </row>
    <row r="11" spans="1:3" ht="30" customHeight="1">
      <c r="A11" s="6">
        <v>208</v>
      </c>
      <c r="B11" s="6" t="s">
        <v>28</v>
      </c>
      <c r="C11" s="130">
        <v>8609</v>
      </c>
    </row>
    <row r="12" spans="1:3" ht="30" customHeight="1">
      <c r="A12" s="6">
        <v>210</v>
      </c>
      <c r="B12" s="6" t="s">
        <v>502</v>
      </c>
      <c r="C12" s="130">
        <v>3050</v>
      </c>
    </row>
    <row r="13" spans="1:3" ht="30" customHeight="1">
      <c r="A13" s="6">
        <v>211</v>
      </c>
      <c r="B13" s="6" t="s">
        <v>563</v>
      </c>
      <c r="C13" s="130">
        <v>5799</v>
      </c>
    </row>
    <row r="14" spans="1:3" ht="30" customHeight="1">
      <c r="A14" s="6">
        <v>212</v>
      </c>
      <c r="B14" s="6" t="s">
        <v>29</v>
      </c>
      <c r="C14" s="130">
        <v>29163</v>
      </c>
    </row>
    <row r="15" spans="1:3" ht="30" customHeight="1">
      <c r="A15" s="6">
        <v>213</v>
      </c>
      <c r="B15" s="6" t="s">
        <v>30</v>
      </c>
      <c r="C15" s="130">
        <v>3366</v>
      </c>
    </row>
    <row r="16" spans="1:3" ht="30" customHeight="1">
      <c r="A16" s="6">
        <v>214</v>
      </c>
      <c r="B16" s="6" t="s">
        <v>31</v>
      </c>
      <c r="C16" s="130">
        <v>865</v>
      </c>
    </row>
    <row r="17" spans="1:3" ht="30" customHeight="1">
      <c r="A17" s="6">
        <v>215</v>
      </c>
      <c r="B17" s="6" t="s">
        <v>1688</v>
      </c>
      <c r="C17" s="130">
        <v>9425</v>
      </c>
    </row>
    <row r="18" spans="1:3" ht="30" customHeight="1">
      <c r="A18" s="6">
        <v>216</v>
      </c>
      <c r="B18" s="6" t="s">
        <v>822</v>
      </c>
      <c r="C18" s="130">
        <v>11520</v>
      </c>
    </row>
    <row r="19" spans="1:3" ht="30" customHeight="1">
      <c r="A19" s="6">
        <v>217</v>
      </c>
      <c r="B19" s="6" t="s">
        <v>835</v>
      </c>
      <c r="C19" s="130">
        <v>257</v>
      </c>
    </row>
    <row r="20" spans="1:3" ht="30" customHeight="1">
      <c r="A20" s="6">
        <v>220</v>
      </c>
      <c r="B20" s="6" t="s">
        <v>869</v>
      </c>
      <c r="C20" s="130">
        <v>2800</v>
      </c>
    </row>
    <row r="21" spans="1:3" ht="30" customHeight="1">
      <c r="A21" s="6">
        <v>221</v>
      </c>
      <c r="B21" s="6" t="s">
        <v>898</v>
      </c>
      <c r="C21" s="130">
        <v>7236</v>
      </c>
    </row>
    <row r="22" spans="1:3" ht="30" customHeight="1">
      <c r="A22" s="6">
        <v>222</v>
      </c>
      <c r="B22" s="6" t="s">
        <v>916</v>
      </c>
      <c r="C22" s="130">
        <v>1140</v>
      </c>
    </row>
    <row r="23" spans="1:3" ht="30" customHeight="1">
      <c r="A23" s="6">
        <v>224</v>
      </c>
      <c r="B23" s="93" t="s">
        <v>1689</v>
      </c>
      <c r="C23" s="130">
        <v>232</v>
      </c>
    </row>
    <row r="24" spans="1:3" ht="30" customHeight="1">
      <c r="A24" s="6">
        <v>229</v>
      </c>
      <c r="B24" s="6" t="s">
        <v>32</v>
      </c>
      <c r="C24" s="130">
        <v>680</v>
      </c>
    </row>
    <row r="25" spans="1:3" ht="30" customHeight="1">
      <c r="A25" s="163" t="s">
        <v>1070</v>
      </c>
      <c r="B25" s="163"/>
      <c r="C25" s="9">
        <f>SUM(C5:C24)</f>
        <v>117664</v>
      </c>
    </row>
    <row r="26" spans="1:3">
      <c r="A26" s="142" t="s">
        <v>1795</v>
      </c>
    </row>
  </sheetData>
  <mergeCells count="2">
    <mergeCell ref="A2:C2"/>
    <mergeCell ref="A25:B25"/>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B6"/>
  <sheetViews>
    <sheetView workbookViewId="0">
      <selection sqref="A1:XFD1"/>
    </sheetView>
  </sheetViews>
  <sheetFormatPr defaultRowHeight="13.5"/>
  <cols>
    <col min="1" max="1" width="65.625" style="28" customWidth="1"/>
    <col min="2" max="2" width="25.625" style="28" customWidth="1"/>
    <col min="3" max="16384" width="9" style="28"/>
  </cols>
  <sheetData>
    <row r="1" spans="1:2" ht="21">
      <c r="A1" s="1" t="s">
        <v>1798</v>
      </c>
    </row>
    <row r="2" spans="1:2" ht="35.1" customHeight="1">
      <c r="A2" s="162" t="s">
        <v>1822</v>
      </c>
      <c r="B2" s="162"/>
    </row>
    <row r="3" spans="1:2" ht="24.95" customHeight="1">
      <c r="B3" s="2" t="s">
        <v>16</v>
      </c>
    </row>
    <row r="4" spans="1:2" ht="30" customHeight="1">
      <c r="A4" s="143" t="s">
        <v>1821</v>
      </c>
      <c r="B4" s="145" t="s">
        <v>1654</v>
      </c>
    </row>
    <row r="5" spans="1:2" ht="30" customHeight="1">
      <c r="A5" s="144" t="s">
        <v>1070</v>
      </c>
      <c r="B5" s="141">
        <v>0</v>
      </c>
    </row>
    <row r="6" spans="1:2" ht="30" customHeight="1">
      <c r="A6" s="142" t="s">
        <v>1795</v>
      </c>
    </row>
  </sheetData>
  <mergeCells count="1">
    <mergeCell ref="A2:B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D24"/>
  <sheetViews>
    <sheetView workbookViewId="0">
      <selection sqref="A1:XFD1"/>
    </sheetView>
  </sheetViews>
  <sheetFormatPr defaultRowHeight="13.5"/>
  <cols>
    <col min="1" max="1" width="35.625" customWidth="1"/>
    <col min="2" max="2" width="12.625" customWidth="1"/>
    <col min="3" max="3" width="35.625" customWidth="1"/>
    <col min="4" max="4" width="12.625" customWidth="1"/>
  </cols>
  <sheetData>
    <row r="1" spans="1:4" ht="21">
      <c r="A1" s="1" t="s">
        <v>1108</v>
      </c>
    </row>
    <row r="2" spans="1:4" ht="35.1" customHeight="1">
      <c r="A2" s="162" t="s">
        <v>1797</v>
      </c>
      <c r="B2" s="162"/>
      <c r="C2" s="162"/>
      <c r="D2" s="162"/>
    </row>
    <row r="3" spans="1:4" ht="24.95" customHeight="1">
      <c r="D3" s="2" t="s">
        <v>16</v>
      </c>
    </row>
    <row r="4" spans="1:4" ht="26.1" customHeight="1">
      <c r="A4" s="64" t="s">
        <v>1446</v>
      </c>
      <c r="B4" s="4" t="s">
        <v>3</v>
      </c>
      <c r="C4" s="64" t="s">
        <v>1446</v>
      </c>
      <c r="D4" s="4" t="s">
        <v>3</v>
      </c>
    </row>
    <row r="5" spans="1:4" ht="26.1" customHeight="1">
      <c r="A5" s="104" t="s">
        <v>1377</v>
      </c>
      <c r="B5" s="116">
        <v>-641</v>
      </c>
      <c r="C5" s="117" t="s">
        <v>27</v>
      </c>
      <c r="D5" s="116">
        <v>212</v>
      </c>
    </row>
    <row r="6" spans="1:4" ht="26.1" customHeight="1">
      <c r="A6" s="105"/>
      <c r="B6" s="116"/>
      <c r="C6" s="117" t="s">
        <v>28</v>
      </c>
      <c r="D6" s="116">
        <v>3</v>
      </c>
    </row>
    <row r="7" spans="1:4" ht="26.1" customHeight="1">
      <c r="A7" s="104"/>
      <c r="B7" s="116"/>
      <c r="C7" s="117" t="s">
        <v>29</v>
      </c>
      <c r="D7" s="116">
        <v>252834</v>
      </c>
    </row>
    <row r="8" spans="1:4" ht="26.1" customHeight="1">
      <c r="A8" s="104"/>
      <c r="B8" s="116"/>
      <c r="C8" s="117" t="s">
        <v>32</v>
      </c>
      <c r="D8" s="116">
        <v>71139</v>
      </c>
    </row>
    <row r="9" spans="1:4" ht="26.1" customHeight="1">
      <c r="A9" s="104"/>
      <c r="B9" s="116"/>
      <c r="C9" s="117" t="s">
        <v>33</v>
      </c>
      <c r="D9" s="116">
        <v>5896</v>
      </c>
    </row>
    <row r="10" spans="1:4" s="28" customFormat="1" ht="26.1" customHeight="1">
      <c r="A10" s="104"/>
      <c r="B10" s="116"/>
      <c r="C10" s="117" t="s">
        <v>1698</v>
      </c>
      <c r="D10" s="116">
        <v>0</v>
      </c>
    </row>
    <row r="11" spans="1:4" ht="26.1" customHeight="1">
      <c r="A11" s="104"/>
      <c r="B11" s="116"/>
      <c r="C11" s="117"/>
      <c r="D11" s="116"/>
    </row>
    <row r="12" spans="1:4" ht="26.1" customHeight="1">
      <c r="A12" s="94" t="s">
        <v>34</v>
      </c>
      <c r="B12" s="116">
        <f>SUM(B5:B11)</f>
        <v>-641</v>
      </c>
      <c r="C12" s="118" t="s">
        <v>35</v>
      </c>
      <c r="D12" s="116">
        <f>SUM(D5:D11)</f>
        <v>330084</v>
      </c>
    </row>
    <row r="13" spans="1:4" s="28" customFormat="1" ht="26.1" customHeight="1">
      <c r="A13" s="94"/>
      <c r="B13" s="116"/>
      <c r="C13" s="118"/>
      <c r="D13" s="116"/>
    </row>
    <row r="14" spans="1:4" ht="26.1" customHeight="1">
      <c r="A14" s="106" t="s">
        <v>18</v>
      </c>
      <c r="B14" s="116">
        <f>+B15+B16</f>
        <v>255304</v>
      </c>
      <c r="C14" s="119" t="s">
        <v>19</v>
      </c>
      <c r="D14" s="116">
        <v>58</v>
      </c>
    </row>
    <row r="15" spans="1:4" s="28" customFormat="1" ht="26.1" customHeight="1">
      <c r="A15" s="109" t="s">
        <v>1674</v>
      </c>
      <c r="B15" s="123">
        <v>255304</v>
      </c>
      <c r="C15" s="119"/>
      <c r="D15" s="116"/>
    </row>
    <row r="16" spans="1:4" s="28" customFormat="1" ht="26.1" customHeight="1">
      <c r="A16" s="108" t="s">
        <v>1699</v>
      </c>
      <c r="B16" s="123">
        <v>0</v>
      </c>
      <c r="C16" s="119"/>
      <c r="D16" s="116"/>
    </row>
    <row r="17" spans="1:4" ht="26.1" customHeight="1">
      <c r="A17" s="124" t="s">
        <v>36</v>
      </c>
      <c r="B17" s="116">
        <v>0</v>
      </c>
      <c r="C17" s="117" t="s">
        <v>37</v>
      </c>
      <c r="D17" s="116">
        <v>0</v>
      </c>
    </row>
    <row r="18" spans="1:4" ht="26.1" customHeight="1">
      <c r="A18" s="106" t="s">
        <v>1675</v>
      </c>
      <c r="B18" s="116">
        <v>71744</v>
      </c>
      <c r="C18" s="119" t="s">
        <v>1676</v>
      </c>
      <c r="D18" s="116">
        <v>744</v>
      </c>
    </row>
    <row r="19" spans="1:4" ht="26.1" customHeight="1">
      <c r="A19" s="106" t="s">
        <v>23</v>
      </c>
      <c r="B19" s="116">
        <v>0</v>
      </c>
      <c r="C19" s="119" t="s">
        <v>21</v>
      </c>
      <c r="D19" s="116">
        <v>0</v>
      </c>
    </row>
    <row r="20" spans="1:4" ht="26.1" customHeight="1">
      <c r="A20" s="106" t="s">
        <v>38</v>
      </c>
      <c r="B20" s="116">
        <f>+B21+B22</f>
        <v>6595</v>
      </c>
      <c r="C20" s="119" t="s">
        <v>39</v>
      </c>
      <c r="D20" s="116">
        <v>2116</v>
      </c>
    </row>
    <row r="21" spans="1:4" ht="26.1" customHeight="1">
      <c r="A21" s="104" t="s">
        <v>1692</v>
      </c>
      <c r="B21" s="116">
        <v>0</v>
      </c>
      <c r="C21" s="117"/>
      <c r="D21" s="116"/>
    </row>
    <row r="22" spans="1:4" ht="26.1" customHeight="1">
      <c r="A22" s="104" t="s">
        <v>1693</v>
      </c>
      <c r="B22" s="116">
        <v>6595</v>
      </c>
      <c r="C22" s="117"/>
      <c r="D22" s="116"/>
    </row>
    <row r="23" spans="1:4" ht="26.1" customHeight="1">
      <c r="A23" s="104"/>
      <c r="B23" s="116"/>
      <c r="C23" s="117"/>
      <c r="D23" s="116"/>
    </row>
    <row r="24" spans="1:4" s="28" customFormat="1" ht="26.1" customHeight="1">
      <c r="A24" s="94" t="s">
        <v>1652</v>
      </c>
      <c r="B24" s="118">
        <f>+B12+B14+B18+B19+B20</f>
        <v>333002</v>
      </c>
      <c r="C24" s="118" t="s">
        <v>1107</v>
      </c>
      <c r="D24" s="118">
        <f>+D12+D14+D18+D19+D20</f>
        <v>333002</v>
      </c>
    </row>
  </sheetData>
  <mergeCells count="1">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IG14"/>
  <sheetViews>
    <sheetView zoomScaleNormal="100" workbookViewId="0">
      <selection sqref="A1:XFD1"/>
    </sheetView>
  </sheetViews>
  <sheetFormatPr defaultColWidth="9" defaultRowHeight="14.25"/>
  <cols>
    <col min="1" max="1" width="35.625" style="26" customWidth="1"/>
    <col min="2" max="2" width="12.625" style="26" customWidth="1"/>
    <col min="3" max="3" width="35.625" style="26" customWidth="1"/>
    <col min="4" max="4" width="12.625" style="26" customWidth="1"/>
    <col min="5" max="241" width="9" style="26"/>
    <col min="242" max="16384" width="9" style="27"/>
  </cols>
  <sheetData>
    <row r="1" spans="1:241" ht="21" customHeight="1">
      <c r="A1" s="1" t="s">
        <v>1127</v>
      </c>
      <c r="B1" s="3"/>
      <c r="C1" s="3"/>
      <c r="D1" s="3"/>
    </row>
    <row r="2" spans="1:241" ht="35.1" customHeight="1">
      <c r="A2" s="162" t="s">
        <v>1803</v>
      </c>
      <c r="B2" s="162"/>
      <c r="C2" s="162"/>
      <c r="D2" s="162"/>
    </row>
    <row r="3" spans="1:241" ht="24.95" customHeight="1">
      <c r="A3" s="3"/>
      <c r="B3" s="3"/>
      <c r="C3" s="3"/>
      <c r="D3" s="25" t="s">
        <v>16</v>
      </c>
    </row>
    <row r="4" spans="1:241" ht="27.95" customHeight="1">
      <c r="A4" s="11" t="s">
        <v>1128</v>
      </c>
      <c r="B4" s="29" t="s">
        <v>3</v>
      </c>
      <c r="C4" s="64" t="s">
        <v>1447</v>
      </c>
      <c r="D4" s="29" t="s">
        <v>3</v>
      </c>
    </row>
    <row r="5" spans="1:241" ht="27.95" customHeight="1">
      <c r="A5" s="30" t="s">
        <v>1639</v>
      </c>
      <c r="B5" s="31">
        <v>-641</v>
      </c>
      <c r="C5" s="30" t="s">
        <v>1640</v>
      </c>
      <c r="D5" s="6">
        <v>330084</v>
      </c>
    </row>
    <row r="6" spans="1:241" ht="27.95" customHeight="1">
      <c r="A6" s="32" t="s">
        <v>18</v>
      </c>
      <c r="B6" s="6">
        <f>+B7+B8</f>
        <v>255304</v>
      </c>
      <c r="C6" s="32" t="s">
        <v>19</v>
      </c>
      <c r="D6" s="6">
        <v>58</v>
      </c>
    </row>
    <row r="7" spans="1:241" ht="27.95" customHeight="1">
      <c r="A7" s="109" t="s">
        <v>1674</v>
      </c>
      <c r="B7" s="93">
        <v>255304</v>
      </c>
      <c r="C7" s="32"/>
      <c r="D7" s="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row>
    <row r="8" spans="1:241" ht="27.95" customHeight="1">
      <c r="A8" s="108" t="s">
        <v>1699</v>
      </c>
      <c r="B8" s="93">
        <v>0</v>
      </c>
      <c r="C8" s="32"/>
      <c r="D8" s="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row>
    <row r="9" spans="1:241" ht="27.95" customHeight="1">
      <c r="A9" s="32" t="s">
        <v>36</v>
      </c>
      <c r="B9" s="6">
        <v>0</v>
      </c>
      <c r="C9" s="32" t="s">
        <v>37</v>
      </c>
      <c r="D9" s="31">
        <v>0</v>
      </c>
    </row>
    <row r="10" spans="1:241" ht="27.95" customHeight="1">
      <c r="A10" s="32" t="s">
        <v>22</v>
      </c>
      <c r="B10" s="6">
        <v>71744</v>
      </c>
      <c r="C10" s="32" t="s">
        <v>1636</v>
      </c>
      <c r="D10" s="31">
        <v>744</v>
      </c>
    </row>
    <row r="11" spans="1:241" ht="27.95" customHeight="1">
      <c r="A11" s="32" t="s">
        <v>23</v>
      </c>
      <c r="B11" s="6">
        <v>0</v>
      </c>
      <c r="C11" s="32" t="s">
        <v>21</v>
      </c>
      <c r="D11" s="31">
        <v>0</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row>
    <row r="12" spans="1:241" ht="27.95" customHeight="1">
      <c r="A12" s="32" t="s">
        <v>38</v>
      </c>
      <c r="B12" s="34">
        <v>6595</v>
      </c>
      <c r="C12" s="32" t="s">
        <v>39</v>
      </c>
      <c r="D12" s="34">
        <v>2116</v>
      </c>
    </row>
    <row r="13" spans="1:241" ht="27.95" customHeight="1">
      <c r="A13" s="33" t="s">
        <v>1637</v>
      </c>
      <c r="B13" s="34">
        <f>+B5+B6+B9+B10+B11+B12</f>
        <v>333002</v>
      </c>
      <c r="C13" s="9" t="s">
        <v>1638</v>
      </c>
      <c r="D13" s="34">
        <f>+D5+D6+D9+D10+D11+D12</f>
        <v>333002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row>
    <row r="14" spans="1:241" ht="30" customHeight="1">
      <c r="A14" s="142" t="s">
        <v>1795</v>
      </c>
    </row>
  </sheetData>
  <mergeCells count="1">
    <mergeCell ref="A2:D2"/>
  </mergeCells>
  <phoneticPr fontId="3" type="noConversion"/>
  <printOptions horizontalCentered="1"/>
  <pageMargins left="0.15748031496062992" right="0.15748031496062992"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33</vt:i4>
      </vt:variant>
      <vt:variant>
        <vt:lpstr>命名范围</vt:lpstr>
      </vt:variant>
      <vt:variant>
        <vt:i4>13</vt:i4>
      </vt:variant>
    </vt:vector>
  </HeadingPairs>
  <TitlesOfParts>
    <vt:vector size="46" baseType="lpstr">
      <vt:lpstr>目录</vt:lpstr>
      <vt:lpstr>附表1</vt:lpstr>
      <vt:lpstr>附表2</vt:lpstr>
      <vt:lpstr>附表3</vt:lpstr>
      <vt:lpstr>附表3-1</vt:lpstr>
      <vt:lpstr>附表3-2</vt:lpstr>
      <vt:lpstr>附表3-3</vt:lpstr>
      <vt:lpstr>附表4</vt:lpstr>
      <vt:lpstr>附表4-1</vt:lpstr>
      <vt:lpstr>附表4-2</vt:lpstr>
      <vt:lpstr>附表4-3</vt:lpstr>
      <vt:lpstr>附表4-4</vt:lpstr>
      <vt:lpstr>附表4-5</vt:lpstr>
      <vt:lpstr>附表4-6</vt:lpstr>
      <vt:lpstr>附表5</vt:lpstr>
      <vt:lpstr>附表5-1</vt:lpstr>
      <vt:lpstr>附表5-2</vt:lpstr>
      <vt:lpstr>附表5-3</vt:lpstr>
      <vt:lpstr>附表5-4</vt:lpstr>
      <vt:lpstr>附表5-5</vt:lpstr>
      <vt:lpstr>附表5-6</vt:lpstr>
      <vt:lpstr>附表6</vt:lpstr>
      <vt:lpstr>附表6-1</vt:lpstr>
      <vt:lpstr>附表6-2</vt:lpstr>
      <vt:lpstr>附表7</vt:lpstr>
      <vt:lpstr>附表8</vt:lpstr>
      <vt:lpstr>附表9</vt:lpstr>
      <vt:lpstr>附表10</vt:lpstr>
      <vt:lpstr>附表11</vt:lpstr>
      <vt:lpstr>附表12</vt:lpstr>
      <vt:lpstr>附表13</vt:lpstr>
      <vt:lpstr>附表14</vt:lpstr>
      <vt:lpstr>附表15</vt:lpstr>
      <vt:lpstr>'附表4-1'!Print_Area</vt:lpstr>
      <vt:lpstr>附表10!Print_Titles</vt:lpstr>
      <vt:lpstr>附表11!Print_Titles</vt:lpstr>
      <vt:lpstr>附表14!Print_Titles</vt:lpstr>
      <vt:lpstr>'附表4-2'!Print_Titles</vt:lpstr>
      <vt:lpstr>'附表4-3'!Print_Titles</vt:lpstr>
      <vt:lpstr>'附表4-4'!Print_Titles</vt:lpstr>
      <vt:lpstr>附表5!Print_Titles</vt:lpstr>
      <vt:lpstr>'附表5-1'!Print_Titles</vt:lpstr>
      <vt:lpstr>'附表5-2'!Print_Titles</vt:lpstr>
      <vt:lpstr>'附表5-3'!Print_Titles</vt:lpstr>
      <vt:lpstr>'附表5-4'!Print_Titles</vt:lpstr>
      <vt:lpstr>附表9!Print_Titles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2022-09-08T08:51:54Z</cp:lastPrinted>
  <dcterms:created xsi:type="dcterms:W3CDTF">2020-09-27T09:01:40Z</dcterms:created>
  <dcterms:modified xsi:type="dcterms:W3CDTF">2022-09-08T09:18:53Z</dcterms:modified>
</cp:coreProperties>
</file>